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МО\Desktop\Люба_Контингент, приказы\"/>
    </mc:Choice>
  </mc:AlternateContent>
  <bookViews>
    <workbookView xWindow="9930" yWindow="300" windowWidth="9075" windowHeight="11070"/>
  </bookViews>
  <sheets>
    <sheet name="23.12.2021 г." sheetId="1" r:id="rId1"/>
    <sheet name="сохранность контингента" sheetId="3" r:id="rId2"/>
  </sheets>
  <definedNames>
    <definedName name="_xlnm._FilterDatabase" localSheetId="0" hidden="1">'23.12.2021 г.'!$A$7:$X$22</definedName>
    <definedName name="_xlnm._FilterDatabase" localSheetId="1" hidden="1">'сохранность контингента'!$A$7:$AE$22</definedName>
    <definedName name="_xlnm.Print_Titles" localSheetId="0">'23.12.2021 г.'!$5:$6</definedName>
    <definedName name="_xlnm.Print_Titles" localSheetId="1">'сохранность контингента'!$5:$6</definedName>
    <definedName name="_xlnm.Print_Area" localSheetId="0">'23.12.2021 г.'!$A$1:$V$22</definedName>
    <definedName name="_xlnm.Print_Area" localSheetId="1">'сохранность контингента'!$A$1:$AC$22</definedName>
  </definedNames>
  <calcPr calcId="162913"/>
</workbook>
</file>

<file path=xl/calcChain.xml><?xml version="1.0" encoding="utf-8"?>
<calcChain xmlns="http://schemas.openxmlformats.org/spreadsheetml/2006/main">
  <c r="Z36" i="3" l="1"/>
  <c r="V36" i="3"/>
  <c r="R36" i="3"/>
  <c r="N36" i="3"/>
  <c r="J36" i="3"/>
  <c r="F36" i="3"/>
  <c r="G36" i="3"/>
  <c r="H36" i="3"/>
  <c r="K36" i="3"/>
  <c r="L36" i="3"/>
  <c r="O36" i="3"/>
  <c r="P36" i="3"/>
  <c r="S36" i="3"/>
  <c r="T36" i="3"/>
  <c r="W36" i="3"/>
  <c r="X36" i="3"/>
  <c r="AA36" i="3"/>
  <c r="AB36" i="3"/>
  <c r="Z9" i="3"/>
  <c r="Z8" i="3"/>
  <c r="V9" i="3"/>
  <c r="V8" i="3"/>
  <c r="R9" i="3"/>
  <c r="R11" i="3"/>
  <c r="R13" i="3"/>
  <c r="R14" i="3"/>
  <c r="R15" i="3"/>
  <c r="R16" i="3"/>
  <c r="R19" i="3"/>
  <c r="R21" i="3"/>
  <c r="R8" i="3"/>
  <c r="N10" i="3"/>
  <c r="N13" i="3"/>
  <c r="N14" i="3"/>
  <c r="N15" i="3"/>
  <c r="N17" i="3"/>
  <c r="N19" i="3"/>
  <c r="N20" i="3"/>
  <c r="N21" i="3"/>
  <c r="N8" i="3"/>
  <c r="J11" i="3"/>
  <c r="J12" i="3"/>
  <c r="J13" i="3"/>
  <c r="J14" i="3"/>
  <c r="J17" i="3"/>
  <c r="J18" i="3"/>
  <c r="J19" i="3"/>
  <c r="J20" i="3"/>
  <c r="J21" i="3"/>
  <c r="J8" i="3"/>
  <c r="F12" i="3"/>
  <c r="F13" i="3"/>
  <c r="F14" i="3"/>
  <c r="F15" i="3"/>
  <c r="F17" i="3"/>
  <c r="F19" i="3"/>
  <c r="F20" i="3"/>
  <c r="F21" i="3"/>
  <c r="F8" i="3"/>
  <c r="AB22" i="3"/>
  <c r="AA22" i="3"/>
  <c r="X22" i="3"/>
  <c r="W22" i="3"/>
  <c r="T22" i="3"/>
  <c r="S22" i="3"/>
  <c r="P22" i="3"/>
  <c r="O22" i="3"/>
  <c r="L22" i="3"/>
  <c r="K22" i="3"/>
  <c r="H22" i="3"/>
  <c r="G22" i="3"/>
  <c r="AC21" i="3"/>
  <c r="Y21" i="3"/>
  <c r="U21" i="3"/>
  <c r="Q21" i="3"/>
  <c r="M21" i="3"/>
  <c r="I21" i="3"/>
  <c r="D21" i="3"/>
  <c r="C21" i="3"/>
  <c r="AC20" i="3"/>
  <c r="Y20" i="3"/>
  <c r="U20" i="3"/>
  <c r="Q20" i="3"/>
  <c r="M20" i="3"/>
  <c r="I20" i="3"/>
  <c r="D20" i="3"/>
  <c r="C20" i="3"/>
  <c r="AC19" i="3"/>
  <c r="Y19" i="3"/>
  <c r="U19" i="3"/>
  <c r="Q19" i="3"/>
  <c r="M19" i="3"/>
  <c r="I19" i="3"/>
  <c r="D19" i="3"/>
  <c r="C19" i="3"/>
  <c r="AC18" i="3"/>
  <c r="Y18" i="3"/>
  <c r="U18" i="3"/>
  <c r="Q18" i="3"/>
  <c r="M18" i="3"/>
  <c r="I18" i="3"/>
  <c r="D18" i="3"/>
  <c r="C18" i="3"/>
  <c r="AC17" i="3"/>
  <c r="Y17" i="3"/>
  <c r="U17" i="3"/>
  <c r="Q17" i="3"/>
  <c r="M17" i="3"/>
  <c r="I17" i="3"/>
  <c r="D17" i="3"/>
  <c r="C17" i="3"/>
  <c r="AC16" i="3"/>
  <c r="Y16" i="3"/>
  <c r="U16" i="3"/>
  <c r="Q16" i="3"/>
  <c r="M16" i="3"/>
  <c r="I16" i="3"/>
  <c r="D16" i="3"/>
  <c r="C16" i="3"/>
  <c r="AC15" i="3"/>
  <c r="Y15" i="3"/>
  <c r="U15" i="3"/>
  <c r="Q15" i="3"/>
  <c r="M15" i="3"/>
  <c r="I15" i="3"/>
  <c r="D15" i="3"/>
  <c r="C15" i="3"/>
  <c r="AC14" i="3"/>
  <c r="Y14" i="3"/>
  <c r="U14" i="3"/>
  <c r="Q14" i="3"/>
  <c r="M14" i="3"/>
  <c r="I14" i="3"/>
  <c r="D14" i="3"/>
  <c r="C14" i="3"/>
  <c r="AC13" i="3"/>
  <c r="Y13" i="3"/>
  <c r="U13" i="3"/>
  <c r="Q13" i="3"/>
  <c r="M13" i="3"/>
  <c r="I13" i="3"/>
  <c r="D13" i="3"/>
  <c r="C13" i="3"/>
  <c r="AC12" i="3"/>
  <c r="Y12" i="3"/>
  <c r="U12" i="3"/>
  <c r="Q12" i="3"/>
  <c r="M12" i="3"/>
  <c r="I12" i="3"/>
  <c r="D12" i="3"/>
  <c r="C12" i="3"/>
  <c r="AC11" i="3"/>
  <c r="Y11" i="3"/>
  <c r="U11" i="3"/>
  <c r="Q11" i="3"/>
  <c r="M11" i="3"/>
  <c r="I11" i="3"/>
  <c r="D11" i="3"/>
  <c r="C11" i="3"/>
  <c r="AC10" i="3"/>
  <c r="Y10" i="3"/>
  <c r="U10" i="3"/>
  <c r="Q10" i="3"/>
  <c r="M10" i="3"/>
  <c r="I10" i="3"/>
  <c r="D10" i="3"/>
  <c r="C10" i="3"/>
  <c r="AC9" i="3"/>
  <c r="Y9" i="3"/>
  <c r="U9" i="3"/>
  <c r="Q9" i="3"/>
  <c r="M9" i="3"/>
  <c r="I9" i="3"/>
  <c r="D9" i="3"/>
  <c r="C9" i="3"/>
  <c r="AC8" i="3"/>
  <c r="Y8" i="3"/>
  <c r="U8" i="3"/>
  <c r="Q8" i="3"/>
  <c r="Q36" i="3" s="1"/>
  <c r="M8" i="3"/>
  <c r="I8" i="3"/>
  <c r="D8" i="3"/>
  <c r="D36" i="3" s="1"/>
  <c r="C8" i="3"/>
  <c r="C36" i="3" s="1"/>
  <c r="I36" i="3" l="1"/>
  <c r="U36" i="3"/>
  <c r="Y36" i="3"/>
  <c r="B36" i="3"/>
  <c r="M36" i="3"/>
  <c r="AC36" i="3"/>
  <c r="B8" i="3"/>
  <c r="B9" i="3"/>
  <c r="B11" i="3"/>
  <c r="F22" i="3"/>
  <c r="R22" i="3"/>
  <c r="Z22" i="3"/>
  <c r="B12" i="3"/>
  <c r="B15" i="3"/>
  <c r="B16" i="3"/>
  <c r="E16" i="3"/>
  <c r="B10" i="3"/>
  <c r="B13" i="3"/>
  <c r="B14" i="3"/>
  <c r="E20" i="3"/>
  <c r="E21" i="3"/>
  <c r="E12" i="3"/>
  <c r="E14" i="3"/>
  <c r="E15" i="3"/>
  <c r="B17" i="3"/>
  <c r="B18" i="3"/>
  <c r="B19" i="3"/>
  <c r="B20" i="3"/>
  <c r="B21" i="3"/>
  <c r="N22" i="3"/>
  <c r="V22" i="3"/>
  <c r="E8" i="3"/>
  <c r="J22" i="3"/>
  <c r="M22" i="3"/>
  <c r="D22" i="3"/>
  <c r="E9" i="3"/>
  <c r="E19" i="3"/>
  <c r="U22" i="3"/>
  <c r="E13" i="3"/>
  <c r="AC22" i="3"/>
  <c r="Q22" i="3"/>
  <c r="C22" i="3"/>
  <c r="E18" i="3"/>
  <c r="I22" i="3"/>
  <c r="Y22" i="3"/>
  <c r="E10" i="3"/>
  <c r="E11" i="3"/>
  <c r="E17" i="3"/>
  <c r="C18" i="1"/>
  <c r="B18" i="1"/>
  <c r="V18" i="1"/>
  <c r="S18" i="1"/>
  <c r="P18" i="1"/>
  <c r="M18" i="1"/>
  <c r="J18" i="1"/>
  <c r="G18" i="1"/>
  <c r="B12" i="1"/>
  <c r="C12" i="1"/>
  <c r="V12" i="1"/>
  <c r="S12" i="1"/>
  <c r="P12" i="1"/>
  <c r="M12" i="1"/>
  <c r="J12" i="1"/>
  <c r="G12" i="1"/>
  <c r="G19" i="1"/>
  <c r="J21" i="1"/>
  <c r="M21" i="1"/>
  <c r="P21" i="1"/>
  <c r="J19" i="1"/>
  <c r="M19" i="1"/>
  <c r="P19" i="1"/>
  <c r="M16" i="1"/>
  <c r="P16" i="1"/>
  <c r="J14" i="1"/>
  <c r="M14" i="1"/>
  <c r="P14" i="1"/>
  <c r="M10" i="1"/>
  <c r="J9" i="1"/>
  <c r="M9" i="1"/>
  <c r="P9" i="1"/>
  <c r="S9" i="1"/>
  <c r="J8" i="1"/>
  <c r="M8" i="1"/>
  <c r="P8" i="1"/>
  <c r="S8" i="1"/>
  <c r="V8" i="1"/>
  <c r="E36" i="3" l="1"/>
  <c r="B22" i="3"/>
  <c r="E22" i="3"/>
  <c r="D18" i="1"/>
  <c r="D12" i="1"/>
  <c r="C20" i="1"/>
  <c r="B20" i="1"/>
  <c r="V20" i="1"/>
  <c r="S20" i="1"/>
  <c r="P20" i="1"/>
  <c r="M20" i="1"/>
  <c r="J20" i="1"/>
  <c r="G20" i="1"/>
  <c r="V17" i="1"/>
  <c r="S17" i="1"/>
  <c r="P17" i="1"/>
  <c r="M17" i="1"/>
  <c r="J17" i="1"/>
  <c r="D20" i="1" l="1"/>
  <c r="B17" i="1"/>
  <c r="G17" i="1"/>
  <c r="D17" i="1" s="1"/>
  <c r="C17" i="1"/>
  <c r="C19" i="1" l="1"/>
  <c r="V15" i="1" l="1"/>
  <c r="S15" i="1"/>
  <c r="P15" i="1"/>
  <c r="M15" i="1"/>
  <c r="J15" i="1"/>
  <c r="G15" i="1"/>
  <c r="C15" i="1"/>
  <c r="B15" i="1"/>
  <c r="D15" i="1" l="1"/>
  <c r="V9" i="1"/>
  <c r="V10" i="1"/>
  <c r="V11" i="1"/>
  <c r="V13" i="1"/>
  <c r="V14" i="1"/>
  <c r="V16" i="1"/>
  <c r="V19" i="1"/>
  <c r="V21" i="1"/>
  <c r="T22" i="1"/>
  <c r="U22" i="1"/>
  <c r="V22" i="1" l="1"/>
  <c r="R22" i="1"/>
  <c r="S11" i="1" l="1"/>
  <c r="P11" i="1"/>
  <c r="M11" i="1"/>
  <c r="J11" i="1"/>
  <c r="G11" i="1"/>
  <c r="C11" i="1"/>
  <c r="B11" i="1"/>
  <c r="D11" i="1" l="1"/>
  <c r="S10" i="1" l="1"/>
  <c r="P10" i="1"/>
  <c r="J10" i="1"/>
  <c r="G10" i="1"/>
  <c r="C10" i="1"/>
  <c r="B10" i="1"/>
  <c r="D10" i="1" l="1"/>
  <c r="G8" i="1"/>
  <c r="G9" i="1"/>
  <c r="G13" i="1"/>
  <c r="G14" i="1"/>
  <c r="G16" i="1"/>
  <c r="G21" i="1"/>
  <c r="B8" i="1" l="1"/>
  <c r="C8" i="1"/>
  <c r="B9" i="1"/>
  <c r="C9" i="1"/>
  <c r="B13" i="1"/>
  <c r="C13" i="1"/>
  <c r="B14" i="1"/>
  <c r="C14" i="1"/>
  <c r="B16" i="1"/>
  <c r="C16" i="1"/>
  <c r="B19" i="1"/>
  <c r="B21" i="1"/>
  <c r="C21" i="1"/>
  <c r="E22" i="1"/>
  <c r="F22" i="1"/>
  <c r="G22" i="1"/>
  <c r="B22" i="1" l="1"/>
  <c r="C22" i="1"/>
  <c r="H22" i="1"/>
  <c r="I22" i="1"/>
  <c r="K22" i="1"/>
  <c r="L22" i="1"/>
  <c r="N22" i="1"/>
  <c r="O22" i="1"/>
  <c r="Q22" i="1"/>
  <c r="J16" i="1"/>
  <c r="S16" i="1"/>
  <c r="S19" i="1"/>
  <c r="J13" i="1"/>
  <c r="D19" i="1" l="1"/>
  <c r="D9" i="1"/>
  <c r="D16" i="1"/>
  <c r="J22" i="1"/>
  <c r="S14" i="1"/>
  <c r="S13" i="1"/>
  <c r="S21" i="1"/>
  <c r="S22" i="1" l="1"/>
  <c r="M13" i="1" l="1"/>
  <c r="M22" i="1" l="1"/>
  <c r="D21" i="1" l="1"/>
  <c r="P13" i="1"/>
  <c r="D13" i="1" s="1"/>
  <c r="D8" i="1"/>
  <c r="D14" i="1" l="1"/>
  <c r="D22" i="1" s="1"/>
  <c r="P22" i="1"/>
</calcChain>
</file>

<file path=xl/sharedStrings.xml><?xml version="1.0" encoding="utf-8"?>
<sst xmlns="http://schemas.openxmlformats.org/spreadsheetml/2006/main" count="98" uniqueCount="37">
  <si>
    <t>Информационная карта "Количество вакантных бюджетных мест в ТИ (ф) СВФУ (г. Нерюнгри)"</t>
  </si>
  <si>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</si>
  <si>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</si>
  <si>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</si>
  <si>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</si>
  <si>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</si>
  <si>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</si>
  <si>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</si>
  <si>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</si>
  <si>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</si>
  <si>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</si>
  <si>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</si>
  <si>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</si>
  <si>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Контрольные цифры приема 2016 г.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</si>
  <si>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</si>
  <si>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</si>
  <si>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44.03.01 "Педагогическое образование" (профиль «Начальное образование»)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</si>
  <si>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</si>
  <si>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</si>
  <si>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</si>
  <si>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</si>
  <si>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</si>
  <si>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</si>
  <si>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</si>
  <si>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</si>
  <si>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Контрольные цифры приема с 2014 по 2019 гг.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</si>
  <si>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</si>
  <si>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</si>
  <si>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</si>
  <si>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</si>
  <si>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21.05.04 "Горное дело" (специализации "Открытые горные работы", "Обогащение полезных ископаемых", "Маркшейдерское дело")</t>
  </si>
  <si>
    <t>(очная форма обучения) 13.12.2021 г.</t>
  </si>
  <si>
    <t>Контрольные цифры приема 2021 г.</t>
  </si>
  <si>
    <t>Сохранность %</t>
  </si>
  <si>
    <t>Промежуточные итоги</t>
  </si>
  <si>
    <t>Контрольные цифры приема с 2016 по 2021 гг.</t>
  </si>
  <si>
    <t>(очная форма обучения) 23.12.2021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</si>
</sst>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25" xfId="0" applyFill="1" applyBorder="1"/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zoomScaleSheetLayoutView="70" workbookViewId="0">
      <pane xSplit="4" ySplit="6" topLeftCell="E19" activePane="bottomRight" state="frozen"/>
      <selection pane="topRight" activeCell="H1" sqref="H1"/>
      <selection pane="bottomLeft" activeCell="A7" sqref="A7"/>
      <selection pane="bottomRight" activeCell="H15" sqref="H15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5" width="8.42578125" style="1" customWidth="1"/>
    <col min="6" max="7" width="8" style="1" customWidth="1"/>
    <col min="8" max="13" width="8.42578125" style="1" customWidth="1"/>
    <col min="14" max="15" width="9.7109375" style="1" customWidth="1"/>
    <col min="16" max="16" width="7.5703125" style="1" customWidth="1"/>
    <col min="17" max="18" width="9.7109375" style="1" customWidth="1"/>
    <col min="19" max="19" width="8.5703125" style="1" customWidth="1"/>
    <col min="20" max="21" width="9.7109375" style="1" customWidth="1"/>
    <col min="22" max="22" width="7.140625" style="1" customWidth="1"/>
    <col min="23" max="23" width="14.5703125" style="1" customWidth="1"/>
    <col min="24" max="16384" width="9.140625" style="1"/>
  </cols>
  <sheetData>
    <row r="1" spans="1:24" ht="8.25" customHeight="1" x14ac:dyDescent="0.25"/>
    <row r="2" spans="1:24" x14ac:dyDescent="0.25">
      <c r="A2" s="2" t="s">
        <v>0</v>
      </c>
    </row>
    <row r="3" spans="1:24" x14ac:dyDescent="0.25">
      <c r="A3" s="2" t="s">
        <v>36</v>
      </c>
    </row>
    <row r="4" spans="1:24" ht="9" customHeight="1" thickBot="1" x14ac:dyDescent="0.3"/>
    <row r="5" spans="1:24" s="3" customFormat="1" ht="12.75" customHeight="1" x14ac:dyDescent="0.2">
      <c r="A5" s="75" t="s">
        <v>1</v>
      </c>
      <c r="B5" s="77" t="s">
        <v>2</v>
      </c>
      <c r="C5" s="78"/>
      <c r="D5" s="79"/>
      <c r="E5" s="77" t="s">
        <v>3</v>
      </c>
      <c r="F5" s="78"/>
      <c r="G5" s="79"/>
      <c r="H5" s="77" t="s">
        <v>4</v>
      </c>
      <c r="I5" s="78"/>
      <c r="J5" s="79"/>
      <c r="K5" s="77" t="s">
        <v>5</v>
      </c>
      <c r="L5" s="78"/>
      <c r="M5" s="79"/>
      <c r="N5" s="77" t="s">
        <v>6</v>
      </c>
      <c r="O5" s="78"/>
      <c r="P5" s="79"/>
      <c r="Q5" s="72" t="s">
        <v>7</v>
      </c>
      <c r="R5" s="73"/>
      <c r="S5" s="74"/>
      <c r="T5" s="72" t="s">
        <v>17</v>
      </c>
      <c r="U5" s="73"/>
      <c r="V5" s="74"/>
    </row>
    <row r="6" spans="1:24" s="4" customFormat="1" ht="105.75" customHeight="1" thickBot="1" x14ac:dyDescent="0.3">
      <c r="A6" s="76"/>
      <c r="B6" s="37" t="s">
        <v>8</v>
      </c>
      <c r="C6" s="38" t="s">
        <v>35</v>
      </c>
      <c r="D6" s="39" t="s">
        <v>9</v>
      </c>
      <c r="E6" s="37" t="s">
        <v>8</v>
      </c>
      <c r="F6" s="38" t="s">
        <v>32</v>
      </c>
      <c r="G6" s="39" t="s">
        <v>9</v>
      </c>
      <c r="H6" s="37" t="s">
        <v>8</v>
      </c>
      <c r="I6" s="38" t="s">
        <v>27</v>
      </c>
      <c r="J6" s="39" t="s">
        <v>9</v>
      </c>
      <c r="K6" s="37" t="s">
        <v>8</v>
      </c>
      <c r="L6" s="38" t="s">
        <v>23</v>
      </c>
      <c r="M6" s="39" t="s">
        <v>9</v>
      </c>
      <c r="N6" s="37" t="s">
        <v>8</v>
      </c>
      <c r="O6" s="38" t="s">
        <v>21</v>
      </c>
      <c r="P6" s="39" t="s">
        <v>9</v>
      </c>
      <c r="Q6" s="37" t="s">
        <v>8</v>
      </c>
      <c r="R6" s="38" t="s">
        <v>18</v>
      </c>
      <c r="S6" s="39" t="s">
        <v>9</v>
      </c>
      <c r="T6" s="37" t="s">
        <v>8</v>
      </c>
      <c r="U6" s="38" t="s">
        <v>13</v>
      </c>
      <c r="V6" s="39" t="s">
        <v>9</v>
      </c>
      <c r="W6" s="6"/>
      <c r="X6" s="6"/>
    </row>
    <row r="7" spans="1:24" x14ac:dyDescent="0.25">
      <c r="A7" s="26"/>
      <c r="B7" s="31">
        <v>1</v>
      </c>
      <c r="C7" s="32">
        <v>2</v>
      </c>
      <c r="D7" s="33">
        <v>3</v>
      </c>
      <c r="E7" s="31">
        <v>1</v>
      </c>
      <c r="F7" s="32">
        <v>2</v>
      </c>
      <c r="G7" s="33">
        <v>3</v>
      </c>
      <c r="H7" s="31">
        <v>1</v>
      </c>
      <c r="I7" s="32">
        <v>2</v>
      </c>
      <c r="J7" s="33">
        <v>3</v>
      </c>
      <c r="K7" s="31">
        <v>1</v>
      </c>
      <c r="L7" s="32">
        <v>2</v>
      </c>
      <c r="M7" s="33">
        <v>3</v>
      </c>
      <c r="N7" s="34">
        <v>1</v>
      </c>
      <c r="O7" s="32">
        <v>2</v>
      </c>
      <c r="P7" s="35">
        <v>3</v>
      </c>
      <c r="Q7" s="34">
        <v>1</v>
      </c>
      <c r="R7" s="36">
        <v>2</v>
      </c>
      <c r="S7" s="35">
        <v>3</v>
      </c>
      <c r="T7" s="34">
        <v>1</v>
      </c>
      <c r="U7" s="36">
        <v>2</v>
      </c>
      <c r="V7" s="35">
        <v>3</v>
      </c>
      <c r="W7" s="7"/>
      <c r="X7" s="7"/>
    </row>
    <row r="8" spans="1:24" ht="60" x14ac:dyDescent="0.25">
      <c r="A8" s="27" t="s">
        <v>30</v>
      </c>
      <c r="B8" s="28">
        <f t="shared" ref="B8:B21" si="0">E8+H8+K8+N8+Q8+T8</f>
        <v>106</v>
      </c>
      <c r="C8" s="8">
        <f t="shared" ref="C8:C21" si="1">F8+I8+O8+L8+R8+U8</f>
        <v>191</v>
      </c>
      <c r="D8" s="29">
        <f t="shared" ref="D8:D21" si="2">G8+J8+M8+P8+S8+V8</f>
        <v>85</v>
      </c>
      <c r="E8" s="40">
        <v>30</v>
      </c>
      <c r="F8" s="15">
        <v>35</v>
      </c>
      <c r="G8" s="25">
        <f t="shared" ref="G8:G21" si="3">F8-E8</f>
        <v>5</v>
      </c>
      <c r="H8" s="40">
        <v>20</v>
      </c>
      <c r="I8" s="15">
        <v>39</v>
      </c>
      <c r="J8" s="25">
        <f t="shared" ref="J8" si="4">I8-H8</f>
        <v>19</v>
      </c>
      <c r="K8" s="40">
        <v>14</v>
      </c>
      <c r="L8" s="15">
        <v>40</v>
      </c>
      <c r="M8" s="24">
        <f>L8-K8</f>
        <v>26</v>
      </c>
      <c r="N8" s="11">
        <v>8</v>
      </c>
      <c r="O8" s="9">
        <v>22</v>
      </c>
      <c r="P8" s="24">
        <f>O8-N8</f>
        <v>14</v>
      </c>
      <c r="Q8" s="12">
        <v>17</v>
      </c>
      <c r="R8" s="9">
        <v>30</v>
      </c>
      <c r="S8" s="19">
        <f t="shared" ref="S8" si="5">R8-Q8</f>
        <v>13</v>
      </c>
      <c r="T8" s="13">
        <v>17</v>
      </c>
      <c r="U8" s="10">
        <v>25</v>
      </c>
      <c r="V8" s="19">
        <f t="shared" ref="V8" si="6">U8-T8</f>
        <v>8</v>
      </c>
      <c r="W8" s="7"/>
      <c r="X8" s="7"/>
    </row>
    <row r="9" spans="1:24" ht="45" x14ac:dyDescent="0.25">
      <c r="A9" s="27" t="s">
        <v>15</v>
      </c>
      <c r="B9" s="28">
        <f t="shared" si="0"/>
        <v>23</v>
      </c>
      <c r="C9" s="8">
        <f t="shared" si="1"/>
        <v>43</v>
      </c>
      <c r="D9" s="29">
        <f t="shared" si="2"/>
        <v>20</v>
      </c>
      <c r="E9" s="40">
        <v>0</v>
      </c>
      <c r="F9" s="15">
        <v>0</v>
      </c>
      <c r="G9" s="25">
        <f t="shared" si="3"/>
        <v>0</v>
      </c>
      <c r="H9" s="40">
        <v>0</v>
      </c>
      <c r="I9" s="15">
        <v>0</v>
      </c>
      <c r="J9" s="24">
        <f>I9-H9</f>
        <v>0</v>
      </c>
      <c r="K9" s="40">
        <v>0</v>
      </c>
      <c r="L9" s="15">
        <v>0</v>
      </c>
      <c r="M9" s="24">
        <f>L9-K9</f>
        <v>0</v>
      </c>
      <c r="N9" s="11">
        <v>8</v>
      </c>
      <c r="O9" s="9">
        <v>18</v>
      </c>
      <c r="P9" s="24">
        <f>O9-N9</f>
        <v>10</v>
      </c>
      <c r="Q9" s="12">
        <v>6</v>
      </c>
      <c r="R9" s="9">
        <v>10</v>
      </c>
      <c r="S9" s="19">
        <f t="shared" ref="S9:S21" si="7">R9-Q9</f>
        <v>4</v>
      </c>
      <c r="T9" s="13">
        <v>9</v>
      </c>
      <c r="U9" s="10">
        <v>15</v>
      </c>
      <c r="V9" s="19">
        <f t="shared" ref="V9" si="8">U9-T9</f>
        <v>6</v>
      </c>
      <c r="W9" s="7"/>
      <c r="X9" s="7"/>
    </row>
    <row r="10" spans="1:24" ht="63.75" customHeight="1" x14ac:dyDescent="0.25">
      <c r="A10" s="27" t="s">
        <v>19</v>
      </c>
      <c r="B10" s="28">
        <f t="shared" si="0"/>
        <v>20</v>
      </c>
      <c r="C10" s="8">
        <f t="shared" si="1"/>
        <v>35</v>
      </c>
      <c r="D10" s="29">
        <f t="shared" si="2"/>
        <v>15</v>
      </c>
      <c r="E10" s="40">
        <v>17</v>
      </c>
      <c r="F10" s="15">
        <v>18</v>
      </c>
      <c r="G10" s="25">
        <f t="shared" ref="G10" si="9">F10-E10</f>
        <v>1</v>
      </c>
      <c r="H10" s="40">
        <v>0</v>
      </c>
      <c r="I10" s="15">
        <v>0</v>
      </c>
      <c r="J10" s="24">
        <f t="shared" ref="J10" si="10">I10-H10</f>
        <v>0</v>
      </c>
      <c r="K10" s="11">
        <v>3</v>
      </c>
      <c r="L10" s="9">
        <v>17</v>
      </c>
      <c r="M10" s="24">
        <f t="shared" ref="M10" si="11">L10-K10</f>
        <v>14</v>
      </c>
      <c r="N10" s="12">
        <v>0</v>
      </c>
      <c r="O10" s="9">
        <v>0</v>
      </c>
      <c r="P10" s="19">
        <f t="shared" ref="P10:P20" si="12">O10-N10</f>
        <v>0</v>
      </c>
      <c r="Q10" s="13">
        <v>0</v>
      </c>
      <c r="R10" s="10">
        <v>0</v>
      </c>
      <c r="S10" s="19">
        <f t="shared" si="7"/>
        <v>0</v>
      </c>
      <c r="T10" s="13">
        <v>0</v>
      </c>
      <c r="U10" s="10">
        <v>0</v>
      </c>
      <c r="V10" s="19">
        <f t="shared" ref="V10" si="13">U10-T10</f>
        <v>0</v>
      </c>
      <c r="W10" s="7"/>
      <c r="X10" s="7"/>
    </row>
    <row r="11" spans="1:24" ht="52.5" customHeight="1" x14ac:dyDescent="0.25">
      <c r="A11" s="27" t="s">
        <v>20</v>
      </c>
      <c r="B11" s="28">
        <f t="shared" si="0"/>
        <v>28</v>
      </c>
      <c r="C11" s="8">
        <f t="shared" si="1"/>
        <v>34</v>
      </c>
      <c r="D11" s="29">
        <f t="shared" si="2"/>
        <v>6</v>
      </c>
      <c r="E11" s="40">
        <v>0</v>
      </c>
      <c r="F11" s="15">
        <v>0</v>
      </c>
      <c r="G11" s="25">
        <f t="shared" si="3"/>
        <v>0</v>
      </c>
      <c r="H11" s="40">
        <v>17</v>
      </c>
      <c r="I11" s="15">
        <v>17</v>
      </c>
      <c r="J11" s="24">
        <f>I11-H11</f>
        <v>0</v>
      </c>
      <c r="K11" s="11">
        <v>0</v>
      </c>
      <c r="L11" s="9">
        <v>0</v>
      </c>
      <c r="M11" s="24">
        <f>L11-K11</f>
        <v>0</v>
      </c>
      <c r="N11" s="12">
        <v>11</v>
      </c>
      <c r="O11" s="9">
        <v>17</v>
      </c>
      <c r="P11" s="19">
        <f t="shared" si="12"/>
        <v>6</v>
      </c>
      <c r="Q11" s="13">
        <v>0</v>
      </c>
      <c r="R11" s="10">
        <v>0</v>
      </c>
      <c r="S11" s="19">
        <f t="shared" si="7"/>
        <v>0</v>
      </c>
      <c r="T11" s="13">
        <v>0</v>
      </c>
      <c r="U11" s="10">
        <v>0</v>
      </c>
      <c r="V11" s="19">
        <f>U11-T11</f>
        <v>0</v>
      </c>
      <c r="W11" s="7"/>
      <c r="X11" s="7"/>
    </row>
    <row r="12" spans="1:24" ht="52.5" customHeight="1" x14ac:dyDescent="0.25">
      <c r="A12" s="27" t="s">
        <v>28</v>
      </c>
      <c r="B12" s="28">
        <f t="shared" si="0"/>
        <v>31</v>
      </c>
      <c r="C12" s="8">
        <f t="shared" si="1"/>
        <v>32</v>
      </c>
      <c r="D12" s="29">
        <f t="shared" si="2"/>
        <v>1</v>
      </c>
      <c r="E12" s="40">
        <v>14</v>
      </c>
      <c r="F12" s="15">
        <v>15</v>
      </c>
      <c r="G12" s="25">
        <f t="shared" si="3"/>
        <v>1</v>
      </c>
      <c r="H12" s="40">
        <v>17</v>
      </c>
      <c r="I12" s="15">
        <v>17</v>
      </c>
      <c r="J12" s="24">
        <f>I12-H12</f>
        <v>0</v>
      </c>
      <c r="K12" s="11">
        <v>0</v>
      </c>
      <c r="L12" s="9">
        <v>0</v>
      </c>
      <c r="M12" s="24">
        <f>L12-K12</f>
        <v>0</v>
      </c>
      <c r="N12" s="12">
        <v>0</v>
      </c>
      <c r="O12" s="9">
        <v>0</v>
      </c>
      <c r="P12" s="19">
        <f t="shared" si="12"/>
        <v>0</v>
      </c>
      <c r="Q12" s="13">
        <v>0</v>
      </c>
      <c r="R12" s="10">
        <v>0</v>
      </c>
      <c r="S12" s="19">
        <f t="shared" si="7"/>
        <v>0</v>
      </c>
      <c r="T12" s="13">
        <v>0</v>
      </c>
      <c r="U12" s="10">
        <v>0</v>
      </c>
      <c r="V12" s="19">
        <f>U12-T12</f>
        <v>0</v>
      </c>
      <c r="W12" s="7"/>
      <c r="X12" s="7"/>
    </row>
    <row r="13" spans="1:24" ht="50.25" customHeight="1" x14ac:dyDescent="0.25">
      <c r="A13" s="27" t="s">
        <v>11</v>
      </c>
      <c r="B13" s="28">
        <f t="shared" si="0"/>
        <v>24</v>
      </c>
      <c r="C13" s="8">
        <f t="shared" si="1"/>
        <v>34</v>
      </c>
      <c r="D13" s="29">
        <f t="shared" si="2"/>
        <v>10</v>
      </c>
      <c r="E13" s="40">
        <v>8</v>
      </c>
      <c r="F13" s="15">
        <v>8</v>
      </c>
      <c r="G13" s="25">
        <f t="shared" si="3"/>
        <v>0</v>
      </c>
      <c r="H13" s="40">
        <v>3</v>
      </c>
      <c r="I13" s="15">
        <v>8</v>
      </c>
      <c r="J13" s="24">
        <f>I13-H13</f>
        <v>5</v>
      </c>
      <c r="K13" s="11">
        <v>9</v>
      </c>
      <c r="L13" s="9">
        <v>9</v>
      </c>
      <c r="M13" s="24">
        <f>L13-K13</f>
        <v>0</v>
      </c>
      <c r="N13" s="12">
        <v>4</v>
      </c>
      <c r="O13" s="9">
        <v>9</v>
      </c>
      <c r="P13" s="19">
        <f t="shared" si="12"/>
        <v>5</v>
      </c>
      <c r="Q13" s="13">
        <v>0</v>
      </c>
      <c r="R13" s="10">
        <v>0</v>
      </c>
      <c r="S13" s="19">
        <f t="shared" si="7"/>
        <v>0</v>
      </c>
      <c r="T13" s="13">
        <v>0</v>
      </c>
      <c r="U13" s="10">
        <v>0</v>
      </c>
      <c r="V13" s="19">
        <f>U13-T13</f>
        <v>0</v>
      </c>
      <c r="W13" s="7"/>
      <c r="X13" s="7"/>
    </row>
    <row r="14" spans="1:24" ht="33" customHeight="1" x14ac:dyDescent="0.25">
      <c r="A14" s="27" t="s">
        <v>10</v>
      </c>
      <c r="B14" s="28">
        <f t="shared" si="0"/>
        <v>24</v>
      </c>
      <c r="C14" s="8">
        <f t="shared" si="1"/>
        <v>42</v>
      </c>
      <c r="D14" s="29">
        <f t="shared" si="2"/>
        <v>18</v>
      </c>
      <c r="E14" s="40">
        <v>12</v>
      </c>
      <c r="F14" s="15">
        <v>12</v>
      </c>
      <c r="G14" s="25">
        <f t="shared" si="3"/>
        <v>0</v>
      </c>
      <c r="H14" s="40">
        <v>3</v>
      </c>
      <c r="I14" s="15">
        <v>12</v>
      </c>
      <c r="J14" s="25">
        <f t="shared" ref="J14:J15" si="14">I14-H14</f>
        <v>9</v>
      </c>
      <c r="K14" s="40">
        <v>3</v>
      </c>
      <c r="L14" s="15">
        <v>10</v>
      </c>
      <c r="M14" s="24">
        <f t="shared" ref="M14:M15" si="15">L14-K14</f>
        <v>7</v>
      </c>
      <c r="N14" s="11">
        <v>6</v>
      </c>
      <c r="O14" s="9">
        <v>8</v>
      </c>
      <c r="P14" s="24">
        <f t="shared" ref="P14:P15" si="16">O14-N14</f>
        <v>2</v>
      </c>
      <c r="Q14" s="14">
        <v>0</v>
      </c>
      <c r="R14" s="10">
        <v>0</v>
      </c>
      <c r="S14" s="19">
        <f t="shared" si="7"/>
        <v>0</v>
      </c>
      <c r="T14" s="14">
        <v>0</v>
      </c>
      <c r="U14" s="10">
        <v>0</v>
      </c>
      <c r="V14" s="19">
        <f t="shared" ref="V14" si="17">U14-T14</f>
        <v>0</v>
      </c>
      <c r="W14" s="7"/>
      <c r="X14" s="7"/>
    </row>
    <row r="15" spans="1:24" ht="60" x14ac:dyDescent="0.25">
      <c r="A15" s="27" t="s">
        <v>22</v>
      </c>
      <c r="B15" s="28">
        <f t="shared" ref="B15" si="18">E15+H15+K15+N15+Q15+T15</f>
        <v>36</v>
      </c>
      <c r="C15" s="8">
        <f t="shared" ref="C15" si="19">F15+I15+O15+L15+R15+U15</f>
        <v>47</v>
      </c>
      <c r="D15" s="29">
        <f t="shared" ref="D15" si="20">G15+J15+M15+P15+S15+V15</f>
        <v>11</v>
      </c>
      <c r="E15" s="40">
        <v>15</v>
      </c>
      <c r="F15" s="15">
        <v>15</v>
      </c>
      <c r="G15" s="25">
        <f t="shared" ref="G15" si="21">F15-E15</f>
        <v>0</v>
      </c>
      <c r="H15" s="40">
        <v>0</v>
      </c>
      <c r="I15" s="15">
        <v>0</v>
      </c>
      <c r="J15" s="24">
        <f t="shared" si="14"/>
        <v>0</v>
      </c>
      <c r="K15" s="11">
        <v>6</v>
      </c>
      <c r="L15" s="9">
        <v>17</v>
      </c>
      <c r="M15" s="24">
        <f t="shared" si="15"/>
        <v>11</v>
      </c>
      <c r="N15" s="12">
        <v>15</v>
      </c>
      <c r="O15" s="9">
        <v>15</v>
      </c>
      <c r="P15" s="19">
        <f t="shared" si="16"/>
        <v>0</v>
      </c>
      <c r="Q15" s="13">
        <v>0</v>
      </c>
      <c r="R15" s="10">
        <v>0</v>
      </c>
      <c r="S15" s="19">
        <f t="shared" ref="S15" si="22">R15-Q15</f>
        <v>0</v>
      </c>
      <c r="T15" s="13">
        <v>0</v>
      </c>
      <c r="U15" s="10">
        <v>0</v>
      </c>
      <c r="V15" s="19">
        <f t="shared" ref="V15" si="23">U15-T15</f>
        <v>0</v>
      </c>
      <c r="W15" s="7"/>
      <c r="X15" s="7"/>
    </row>
    <row r="16" spans="1:24" ht="33" customHeight="1" x14ac:dyDescent="0.25">
      <c r="A16" s="27" t="s">
        <v>16</v>
      </c>
      <c r="B16" s="28">
        <f t="shared" si="0"/>
        <v>13</v>
      </c>
      <c r="C16" s="8">
        <f t="shared" si="1"/>
        <v>16</v>
      </c>
      <c r="D16" s="29">
        <f t="shared" si="2"/>
        <v>3</v>
      </c>
      <c r="E16" s="40">
        <v>0</v>
      </c>
      <c r="F16" s="15">
        <v>0</v>
      </c>
      <c r="G16" s="25">
        <f t="shared" si="3"/>
        <v>0</v>
      </c>
      <c r="H16" s="40">
        <v>0</v>
      </c>
      <c r="I16" s="15">
        <v>0</v>
      </c>
      <c r="J16" s="24">
        <f t="shared" ref="J16:J18" si="24">I16-H16</f>
        <v>0</v>
      </c>
      <c r="K16" s="40">
        <v>0</v>
      </c>
      <c r="L16" s="15">
        <v>0</v>
      </c>
      <c r="M16" s="24">
        <f t="shared" ref="M16:M18" si="25">L16-K16</f>
        <v>0</v>
      </c>
      <c r="N16" s="11">
        <v>13</v>
      </c>
      <c r="O16" s="9">
        <v>16</v>
      </c>
      <c r="P16" s="24">
        <f t="shared" si="12"/>
        <v>3</v>
      </c>
      <c r="Q16" s="13">
        <v>0</v>
      </c>
      <c r="R16" s="10">
        <v>0</v>
      </c>
      <c r="S16" s="19">
        <f t="shared" si="7"/>
        <v>0</v>
      </c>
      <c r="T16" s="13">
        <v>0</v>
      </c>
      <c r="U16" s="10">
        <v>0</v>
      </c>
      <c r="V16" s="19">
        <f t="shared" ref="V16:V18" si="26">U16-T16</f>
        <v>0</v>
      </c>
      <c r="W16" s="7"/>
      <c r="X16" s="7"/>
    </row>
    <row r="17" spans="1:24" ht="45" customHeight="1" x14ac:dyDescent="0.25">
      <c r="A17" s="27" t="s">
        <v>24</v>
      </c>
      <c r="B17" s="28">
        <f t="shared" si="0"/>
        <v>40</v>
      </c>
      <c r="C17" s="8">
        <f t="shared" si="1"/>
        <v>55</v>
      </c>
      <c r="D17" s="29">
        <f t="shared" si="2"/>
        <v>15</v>
      </c>
      <c r="E17" s="40">
        <v>18</v>
      </c>
      <c r="F17" s="15">
        <v>18</v>
      </c>
      <c r="G17" s="25">
        <f t="shared" si="3"/>
        <v>0</v>
      </c>
      <c r="H17" s="40">
        <v>13</v>
      </c>
      <c r="I17" s="15">
        <v>19</v>
      </c>
      <c r="J17" s="24">
        <f t="shared" si="24"/>
        <v>6</v>
      </c>
      <c r="K17" s="11">
        <v>9</v>
      </c>
      <c r="L17" s="9">
        <v>18</v>
      </c>
      <c r="M17" s="24">
        <f t="shared" si="25"/>
        <v>9</v>
      </c>
      <c r="N17" s="12">
        <v>0</v>
      </c>
      <c r="O17" s="9">
        <v>0</v>
      </c>
      <c r="P17" s="19">
        <f t="shared" si="12"/>
        <v>0</v>
      </c>
      <c r="Q17" s="13">
        <v>0</v>
      </c>
      <c r="R17" s="10">
        <v>0</v>
      </c>
      <c r="S17" s="19">
        <f t="shared" si="7"/>
        <v>0</v>
      </c>
      <c r="T17" s="13">
        <v>0</v>
      </c>
      <c r="U17" s="10">
        <v>0</v>
      </c>
      <c r="V17" s="19">
        <f t="shared" si="26"/>
        <v>0</v>
      </c>
      <c r="W17" s="7"/>
      <c r="X17" s="7"/>
    </row>
    <row r="18" spans="1:24" ht="59.25" customHeight="1" x14ac:dyDescent="0.25">
      <c r="A18" s="27" t="s">
        <v>29</v>
      </c>
      <c r="B18" s="28">
        <f t="shared" si="0"/>
        <v>11</v>
      </c>
      <c r="C18" s="8">
        <f t="shared" si="1"/>
        <v>15</v>
      </c>
      <c r="D18" s="29">
        <f t="shared" si="2"/>
        <v>4</v>
      </c>
      <c r="E18" s="40">
        <v>0</v>
      </c>
      <c r="F18" s="15">
        <v>0</v>
      </c>
      <c r="G18" s="25">
        <f t="shared" si="3"/>
        <v>0</v>
      </c>
      <c r="H18" s="40">
        <v>11</v>
      </c>
      <c r="I18" s="15">
        <v>15</v>
      </c>
      <c r="J18" s="24">
        <f t="shared" si="24"/>
        <v>4</v>
      </c>
      <c r="K18" s="40">
        <v>0</v>
      </c>
      <c r="L18" s="43">
        <v>0</v>
      </c>
      <c r="M18" s="24">
        <f t="shared" si="25"/>
        <v>0</v>
      </c>
      <c r="N18" s="12">
        <v>0</v>
      </c>
      <c r="O18" s="9">
        <v>0</v>
      </c>
      <c r="P18" s="19">
        <f t="shared" si="12"/>
        <v>0</v>
      </c>
      <c r="Q18" s="13">
        <v>0</v>
      </c>
      <c r="R18" s="10">
        <v>0</v>
      </c>
      <c r="S18" s="19">
        <f t="shared" si="7"/>
        <v>0</v>
      </c>
      <c r="T18" s="13">
        <v>0</v>
      </c>
      <c r="U18" s="10">
        <v>0</v>
      </c>
      <c r="V18" s="19">
        <f t="shared" si="26"/>
        <v>0</v>
      </c>
      <c r="W18" s="7"/>
      <c r="X18" s="7"/>
    </row>
    <row r="19" spans="1:24" ht="62.25" customHeight="1" x14ac:dyDescent="0.25">
      <c r="A19" s="27" t="s">
        <v>14</v>
      </c>
      <c r="B19" s="28">
        <f t="shared" si="0"/>
        <v>41</v>
      </c>
      <c r="C19" s="8">
        <f>F19+I19+O19+L19+R19+U19</f>
        <v>68</v>
      </c>
      <c r="D19" s="29">
        <f t="shared" si="2"/>
        <v>27</v>
      </c>
      <c r="E19" s="40">
        <v>14</v>
      </c>
      <c r="F19" s="15">
        <v>16</v>
      </c>
      <c r="G19" s="42">
        <f>F19-E19</f>
        <v>2</v>
      </c>
      <c r="H19" s="40">
        <v>12</v>
      </c>
      <c r="I19" s="15">
        <v>18</v>
      </c>
      <c r="J19" s="25">
        <f t="shared" ref="J19:J20" si="27">I19-H19</f>
        <v>6</v>
      </c>
      <c r="K19" s="40">
        <v>8</v>
      </c>
      <c r="L19" s="15">
        <v>18</v>
      </c>
      <c r="M19" s="24">
        <f t="shared" ref="M19:M20" si="28">L19-K19</f>
        <v>10</v>
      </c>
      <c r="N19" s="11">
        <v>7</v>
      </c>
      <c r="O19" s="9">
        <v>16</v>
      </c>
      <c r="P19" s="24">
        <f t="shared" si="12"/>
        <v>9</v>
      </c>
      <c r="Q19" s="13">
        <v>0</v>
      </c>
      <c r="R19" s="10">
        <v>0</v>
      </c>
      <c r="S19" s="19">
        <f t="shared" si="7"/>
        <v>0</v>
      </c>
      <c r="T19" s="13">
        <v>0</v>
      </c>
      <c r="U19" s="10">
        <v>0</v>
      </c>
      <c r="V19" s="19">
        <f t="shared" ref="V19:V20" si="29">U19-T19</f>
        <v>0</v>
      </c>
      <c r="W19" s="7"/>
      <c r="X19" s="7"/>
    </row>
    <row r="20" spans="1:24" ht="62.25" customHeight="1" x14ac:dyDescent="0.25">
      <c r="A20" s="27" t="s">
        <v>26</v>
      </c>
      <c r="B20" s="28">
        <f t="shared" si="0"/>
        <v>44</v>
      </c>
      <c r="C20" s="8">
        <f>F20+I20+O20+L20+R20+U20</f>
        <v>49</v>
      </c>
      <c r="D20" s="29">
        <f t="shared" si="2"/>
        <v>5</v>
      </c>
      <c r="E20" s="41">
        <v>18</v>
      </c>
      <c r="F20" s="15">
        <v>17</v>
      </c>
      <c r="G20" s="25">
        <f t="shared" si="3"/>
        <v>-1</v>
      </c>
      <c r="H20" s="41">
        <v>14</v>
      </c>
      <c r="I20" s="15">
        <v>15</v>
      </c>
      <c r="J20" s="24">
        <f t="shared" si="27"/>
        <v>1</v>
      </c>
      <c r="K20" s="17">
        <v>12</v>
      </c>
      <c r="L20" s="9">
        <v>17</v>
      </c>
      <c r="M20" s="24">
        <f t="shared" si="28"/>
        <v>5</v>
      </c>
      <c r="N20" s="18">
        <v>0</v>
      </c>
      <c r="O20" s="9">
        <v>0</v>
      </c>
      <c r="P20" s="19">
        <f t="shared" si="12"/>
        <v>0</v>
      </c>
      <c r="Q20" s="16">
        <v>0</v>
      </c>
      <c r="R20" s="10">
        <v>0</v>
      </c>
      <c r="S20" s="19">
        <f t="shared" si="7"/>
        <v>0</v>
      </c>
      <c r="T20" s="16">
        <v>0</v>
      </c>
      <c r="U20" s="10">
        <v>0</v>
      </c>
      <c r="V20" s="19">
        <f t="shared" si="29"/>
        <v>0</v>
      </c>
      <c r="W20" s="7"/>
      <c r="X20" s="7"/>
    </row>
    <row r="21" spans="1:24" ht="47.25" customHeight="1" x14ac:dyDescent="0.25">
      <c r="A21" s="27" t="s">
        <v>12</v>
      </c>
      <c r="B21" s="28">
        <f t="shared" si="0"/>
        <v>42</v>
      </c>
      <c r="C21" s="8">
        <f t="shared" si="1"/>
        <v>70</v>
      </c>
      <c r="D21" s="29">
        <f t="shared" si="2"/>
        <v>28</v>
      </c>
      <c r="E21" s="41">
        <v>17</v>
      </c>
      <c r="F21" s="15">
        <v>18</v>
      </c>
      <c r="G21" s="25">
        <f t="shared" si="3"/>
        <v>1</v>
      </c>
      <c r="H21" s="41">
        <v>10</v>
      </c>
      <c r="I21" s="15">
        <v>18</v>
      </c>
      <c r="J21" s="25">
        <f t="shared" ref="J21" si="30">I21-H21</f>
        <v>8</v>
      </c>
      <c r="K21" s="41">
        <v>7</v>
      </c>
      <c r="L21" s="15">
        <v>18</v>
      </c>
      <c r="M21" s="24">
        <f>L21-K21</f>
        <v>11</v>
      </c>
      <c r="N21" s="17">
        <v>8</v>
      </c>
      <c r="O21" s="9">
        <v>16</v>
      </c>
      <c r="P21" s="24">
        <f>O21-N21</f>
        <v>8</v>
      </c>
      <c r="Q21" s="16">
        <v>0</v>
      </c>
      <c r="R21" s="10">
        <v>0</v>
      </c>
      <c r="S21" s="19">
        <f t="shared" si="7"/>
        <v>0</v>
      </c>
      <c r="T21" s="16">
        <v>0</v>
      </c>
      <c r="U21" s="10">
        <v>0</v>
      </c>
      <c r="V21" s="19">
        <f>U21-T21</f>
        <v>0</v>
      </c>
      <c r="W21" s="7"/>
      <c r="X21" s="7"/>
    </row>
    <row r="22" spans="1:24" s="5" customFormat="1" ht="15" customHeight="1" thickBot="1" x14ac:dyDescent="0.3">
      <c r="A22" s="20"/>
      <c r="B22" s="30">
        <f t="shared" ref="B22:V22" si="31">SUM(B8:B21)</f>
        <v>483</v>
      </c>
      <c r="C22" s="21">
        <f t="shared" si="31"/>
        <v>731</v>
      </c>
      <c r="D22" s="22">
        <f t="shared" si="31"/>
        <v>248</v>
      </c>
      <c r="E22" s="23">
        <f t="shared" si="31"/>
        <v>163</v>
      </c>
      <c r="F22" s="21">
        <f t="shared" si="31"/>
        <v>172</v>
      </c>
      <c r="G22" s="22">
        <f t="shared" si="31"/>
        <v>9</v>
      </c>
      <c r="H22" s="23">
        <f t="shared" si="31"/>
        <v>120</v>
      </c>
      <c r="I22" s="21">
        <f t="shared" si="31"/>
        <v>178</v>
      </c>
      <c r="J22" s="22">
        <f t="shared" si="31"/>
        <v>58</v>
      </c>
      <c r="K22" s="23">
        <f t="shared" si="31"/>
        <v>71</v>
      </c>
      <c r="L22" s="21">
        <f t="shared" si="31"/>
        <v>164</v>
      </c>
      <c r="M22" s="22">
        <f t="shared" si="31"/>
        <v>93</v>
      </c>
      <c r="N22" s="23">
        <f t="shared" si="31"/>
        <v>80</v>
      </c>
      <c r="O22" s="21">
        <f t="shared" si="31"/>
        <v>137</v>
      </c>
      <c r="P22" s="22">
        <f t="shared" si="31"/>
        <v>57</v>
      </c>
      <c r="Q22" s="23">
        <f t="shared" si="31"/>
        <v>23</v>
      </c>
      <c r="R22" s="21">
        <f t="shared" si="31"/>
        <v>40</v>
      </c>
      <c r="S22" s="22">
        <f t="shared" si="31"/>
        <v>17</v>
      </c>
      <c r="T22" s="23">
        <f t="shared" si="31"/>
        <v>26</v>
      </c>
      <c r="U22" s="21">
        <f t="shared" si="31"/>
        <v>40</v>
      </c>
      <c r="V22" s="22">
        <f t="shared" si="31"/>
        <v>14</v>
      </c>
    </row>
  </sheetData>
  <autoFilter ref="A7:X22"/>
  <mergeCells count="8">
    <mergeCell ref="T5:V5"/>
    <mergeCell ref="A5:A6"/>
    <mergeCell ref="B5:D5"/>
    <mergeCell ref="N5:P5"/>
    <mergeCell ref="Q5:S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Normal="100" zoomScaleSheetLayoutView="70" workbookViewId="0">
      <pane xSplit="5" ySplit="6" topLeftCell="F22" activePane="bottomRight" state="frozen"/>
      <selection pane="topRight" activeCell="H1" sqref="H1"/>
      <selection pane="bottomLeft" activeCell="A7" sqref="A7"/>
      <selection pane="bottomRight" activeCell="Z40" sqref="Z40"/>
    </sheetView>
  </sheetViews>
  <sheetFormatPr defaultColWidth="9.140625" defaultRowHeight="15" x14ac:dyDescent="0.25"/>
  <cols>
    <col min="1" max="1" width="48.28515625" style="1" customWidth="1"/>
    <col min="2" max="2" width="17.85546875" style="1" customWidth="1"/>
    <col min="3" max="4" width="9.7109375" style="1" customWidth="1"/>
    <col min="5" max="5" width="8.42578125" style="1" customWidth="1"/>
    <col min="6" max="6" width="34.7109375" style="1" customWidth="1"/>
    <col min="7" max="7" width="8.42578125" style="1" customWidth="1"/>
    <col min="8" max="9" width="8" style="1" customWidth="1"/>
    <col min="10" max="10" width="19.7109375" style="1" customWidth="1"/>
    <col min="11" max="13" width="8.42578125" style="1" customWidth="1"/>
    <col min="14" max="14" width="19.7109375" style="1" customWidth="1"/>
    <col min="15" max="17" width="8.42578125" style="1" customWidth="1"/>
    <col min="18" max="18" width="17.140625" style="1" customWidth="1"/>
    <col min="19" max="20" width="9.7109375" style="1" customWidth="1"/>
    <col min="21" max="21" width="7.5703125" style="1" customWidth="1"/>
    <col min="22" max="22" width="30.42578125" style="1" customWidth="1"/>
    <col min="23" max="24" width="9.7109375" style="1" customWidth="1"/>
    <col min="25" max="25" width="8.5703125" style="1" customWidth="1"/>
    <col min="26" max="26" width="27.140625" style="1" customWidth="1"/>
    <col min="27" max="28" width="9.7109375" style="1" customWidth="1"/>
    <col min="29" max="29" width="7.140625" style="1" customWidth="1"/>
    <col min="30" max="30" width="14.5703125" style="1" customWidth="1"/>
    <col min="31" max="16384" width="9.140625" style="1"/>
  </cols>
  <sheetData>
    <row r="1" spans="1:31" ht="8.25" customHeight="1" x14ac:dyDescent="0.25"/>
    <row r="2" spans="1:31" x14ac:dyDescent="0.25">
      <c r="A2" s="2" t="s">
        <v>0</v>
      </c>
      <c r="B2" s="2"/>
    </row>
    <row r="3" spans="1:31" x14ac:dyDescent="0.25">
      <c r="A3" s="2" t="s">
        <v>31</v>
      </c>
      <c r="B3" s="2"/>
    </row>
    <row r="4" spans="1:31" ht="9" customHeight="1" thickBot="1" x14ac:dyDescent="0.3"/>
    <row r="5" spans="1:31" s="3" customFormat="1" ht="12.75" customHeight="1" x14ac:dyDescent="0.25">
      <c r="A5" s="82" t="s">
        <v>1</v>
      </c>
      <c r="B5" s="77" t="s">
        <v>2</v>
      </c>
      <c r="C5" s="80"/>
      <c r="D5" s="80"/>
      <c r="E5" s="81"/>
      <c r="F5" s="77" t="s">
        <v>3</v>
      </c>
      <c r="G5" s="80"/>
      <c r="H5" s="80"/>
      <c r="I5" s="81"/>
      <c r="J5" s="77" t="s">
        <v>4</v>
      </c>
      <c r="K5" s="80"/>
      <c r="L5" s="80"/>
      <c r="M5" s="81"/>
      <c r="N5" s="77" t="s">
        <v>5</v>
      </c>
      <c r="O5" s="80"/>
      <c r="P5" s="80"/>
      <c r="Q5" s="81"/>
      <c r="R5" s="77" t="s">
        <v>6</v>
      </c>
      <c r="S5" s="80"/>
      <c r="T5" s="80"/>
      <c r="U5" s="81"/>
      <c r="V5" s="77" t="s">
        <v>7</v>
      </c>
      <c r="W5" s="80"/>
      <c r="X5" s="80"/>
      <c r="Y5" s="81"/>
      <c r="Z5" s="77" t="s">
        <v>17</v>
      </c>
      <c r="AA5" s="80"/>
      <c r="AB5" s="80"/>
      <c r="AC5" s="81"/>
    </row>
    <row r="6" spans="1:31" s="4" customFormat="1" ht="105.75" customHeight="1" thickBot="1" x14ac:dyDescent="0.3">
      <c r="A6" s="83"/>
      <c r="B6" s="59" t="s">
        <v>33</v>
      </c>
      <c r="C6" s="38" t="s">
        <v>8</v>
      </c>
      <c r="D6" s="38" t="s">
        <v>25</v>
      </c>
      <c r="E6" s="39" t="s">
        <v>9</v>
      </c>
      <c r="F6" s="59" t="s">
        <v>33</v>
      </c>
      <c r="G6" s="38" t="s">
        <v>8</v>
      </c>
      <c r="H6" s="38" t="s">
        <v>32</v>
      </c>
      <c r="I6" s="39" t="s">
        <v>9</v>
      </c>
      <c r="J6" s="59" t="s">
        <v>33</v>
      </c>
      <c r="K6" s="38" t="s">
        <v>8</v>
      </c>
      <c r="L6" s="38" t="s">
        <v>27</v>
      </c>
      <c r="M6" s="39" t="s">
        <v>9</v>
      </c>
      <c r="N6" s="59" t="s">
        <v>33</v>
      </c>
      <c r="O6" s="38" t="s">
        <v>8</v>
      </c>
      <c r="P6" s="38" t="s">
        <v>23</v>
      </c>
      <c r="Q6" s="39" t="s">
        <v>9</v>
      </c>
      <c r="R6" s="59" t="s">
        <v>33</v>
      </c>
      <c r="S6" s="38" t="s">
        <v>8</v>
      </c>
      <c r="T6" s="38" t="s">
        <v>21</v>
      </c>
      <c r="U6" s="39" t="s">
        <v>9</v>
      </c>
      <c r="V6" s="59" t="s">
        <v>33</v>
      </c>
      <c r="W6" s="38" t="s">
        <v>8</v>
      </c>
      <c r="X6" s="38" t="s">
        <v>18</v>
      </c>
      <c r="Y6" s="39" t="s">
        <v>9</v>
      </c>
      <c r="Z6" s="58" t="s">
        <v>33</v>
      </c>
      <c r="AA6" s="38" t="s">
        <v>8</v>
      </c>
      <c r="AB6" s="38" t="s">
        <v>13</v>
      </c>
      <c r="AC6" s="39" t="s">
        <v>9</v>
      </c>
      <c r="AD6" s="6"/>
      <c r="AE6" s="6"/>
    </row>
    <row r="7" spans="1:31" x14ac:dyDescent="0.25">
      <c r="A7" s="57"/>
      <c r="B7" s="60"/>
      <c r="C7" s="32">
        <v>1</v>
      </c>
      <c r="D7" s="32">
        <v>2</v>
      </c>
      <c r="E7" s="33">
        <v>3</v>
      </c>
      <c r="F7" s="63"/>
      <c r="G7" s="32">
        <v>1</v>
      </c>
      <c r="H7" s="32">
        <v>2</v>
      </c>
      <c r="I7" s="33">
        <v>3</v>
      </c>
      <c r="J7" s="63"/>
      <c r="K7" s="32">
        <v>1</v>
      </c>
      <c r="L7" s="32">
        <v>2</v>
      </c>
      <c r="M7" s="33">
        <v>3</v>
      </c>
      <c r="N7" s="63"/>
      <c r="O7" s="32">
        <v>1</v>
      </c>
      <c r="P7" s="32">
        <v>2</v>
      </c>
      <c r="Q7" s="33">
        <v>3</v>
      </c>
      <c r="R7" s="63"/>
      <c r="S7" s="36">
        <v>1</v>
      </c>
      <c r="T7" s="32">
        <v>2</v>
      </c>
      <c r="U7" s="35">
        <v>3</v>
      </c>
      <c r="V7" s="70"/>
      <c r="W7" s="36">
        <v>1</v>
      </c>
      <c r="X7" s="36">
        <v>2</v>
      </c>
      <c r="Y7" s="35">
        <v>3</v>
      </c>
      <c r="Z7" s="34"/>
      <c r="AA7" s="36">
        <v>1</v>
      </c>
      <c r="AB7" s="36">
        <v>2</v>
      </c>
      <c r="AC7" s="35">
        <v>3</v>
      </c>
      <c r="AD7" s="7"/>
      <c r="AE7" s="7"/>
    </row>
    <row r="8" spans="1:31" ht="60" x14ac:dyDescent="0.25">
      <c r="A8" s="50" t="s">
        <v>30</v>
      </c>
      <c r="B8" s="61">
        <f>100/D8*C8</f>
        <v>55.497382198952877</v>
      </c>
      <c r="C8" s="44">
        <f t="shared" ref="C8:C21" si="0">G8+K8+O8+S8+W8+AA8</f>
        <v>106</v>
      </c>
      <c r="D8" s="8">
        <f t="shared" ref="D8:D21" si="1">H8+L8+T8+P8+X8+AB8</f>
        <v>191</v>
      </c>
      <c r="E8" s="29">
        <f t="shared" ref="E8:E21" si="2">I8+M8+Q8+U8+Y8+AC8</f>
        <v>85</v>
      </c>
      <c r="F8" s="64">
        <f>100/H8*G8</f>
        <v>85.714285714285722</v>
      </c>
      <c r="G8" s="45">
        <v>30</v>
      </c>
      <c r="H8" s="46">
        <v>35</v>
      </c>
      <c r="I8" s="53">
        <f t="shared" ref="I8:I21" si="3">H8-G8</f>
        <v>5</v>
      </c>
      <c r="J8" s="66">
        <f>100/L8*K8</f>
        <v>51.282051282051285</v>
      </c>
      <c r="K8" s="45">
        <v>20</v>
      </c>
      <c r="L8" s="46">
        <v>39</v>
      </c>
      <c r="M8" s="53">
        <f t="shared" ref="M8" si="4">L8-K8</f>
        <v>19</v>
      </c>
      <c r="N8" s="66">
        <f>100/P8*O8</f>
        <v>35</v>
      </c>
      <c r="O8" s="45">
        <v>14</v>
      </c>
      <c r="P8" s="46">
        <v>40</v>
      </c>
      <c r="Q8" s="24">
        <f>P8-O8</f>
        <v>26</v>
      </c>
      <c r="R8" s="68">
        <f>100/T8*S8</f>
        <v>36.363636363636367</v>
      </c>
      <c r="S8" s="45">
        <v>8</v>
      </c>
      <c r="T8" s="9">
        <v>22</v>
      </c>
      <c r="U8" s="24">
        <f>T8-S8</f>
        <v>14</v>
      </c>
      <c r="V8" s="68">
        <f>100/X8*W8</f>
        <v>56.666666666666671</v>
      </c>
      <c r="W8" s="47">
        <v>17</v>
      </c>
      <c r="X8" s="9">
        <v>30</v>
      </c>
      <c r="Y8" s="19">
        <f t="shared" ref="Y8:Y21" si="5">X8-W8</f>
        <v>13</v>
      </c>
      <c r="Z8" s="55">
        <f>100/AB8*AA8</f>
        <v>68</v>
      </c>
      <c r="AA8" s="48">
        <v>17</v>
      </c>
      <c r="AB8" s="10">
        <v>25</v>
      </c>
      <c r="AC8" s="19">
        <f t="shared" ref="AC8:AC10" si="6">AB8-AA8</f>
        <v>8</v>
      </c>
      <c r="AD8" s="7"/>
      <c r="AE8" s="7"/>
    </row>
    <row r="9" spans="1:31" ht="45" x14ac:dyDescent="0.25">
      <c r="A9" s="50" t="s">
        <v>15</v>
      </c>
      <c r="B9" s="61">
        <f>100/D9*C9</f>
        <v>53.488372093023258</v>
      </c>
      <c r="C9" s="44">
        <f t="shared" si="0"/>
        <v>23</v>
      </c>
      <c r="D9" s="8">
        <f t="shared" si="1"/>
        <v>43</v>
      </c>
      <c r="E9" s="29">
        <f t="shared" si="2"/>
        <v>20</v>
      </c>
      <c r="F9" s="64"/>
      <c r="G9" s="45">
        <v>0</v>
      </c>
      <c r="H9" s="46">
        <v>0</v>
      </c>
      <c r="I9" s="53">
        <f t="shared" si="3"/>
        <v>0</v>
      </c>
      <c r="J9" s="66"/>
      <c r="K9" s="45">
        <v>0</v>
      </c>
      <c r="L9" s="46">
        <v>0</v>
      </c>
      <c r="M9" s="24">
        <f>L9-K9</f>
        <v>0</v>
      </c>
      <c r="N9" s="66"/>
      <c r="O9" s="45">
        <v>0</v>
      </c>
      <c r="P9" s="46">
        <v>0</v>
      </c>
      <c r="Q9" s="24">
        <f>P9-O9</f>
        <v>0</v>
      </c>
      <c r="R9" s="68">
        <f t="shared" ref="R9:R22" si="7">100/T9*S9</f>
        <v>44.444444444444443</v>
      </c>
      <c r="S9" s="45">
        <v>8</v>
      </c>
      <c r="T9" s="9">
        <v>18</v>
      </c>
      <c r="U9" s="24">
        <f>T9-S9</f>
        <v>10</v>
      </c>
      <c r="V9" s="68">
        <f t="shared" ref="V9:V22" si="8">100/X9*W9</f>
        <v>60</v>
      </c>
      <c r="W9" s="47">
        <v>6</v>
      </c>
      <c r="X9" s="9">
        <v>10</v>
      </c>
      <c r="Y9" s="19">
        <f t="shared" si="5"/>
        <v>4</v>
      </c>
      <c r="Z9" s="55">
        <f t="shared" ref="Z9:Z22" si="9">100/AB9*AA9</f>
        <v>60</v>
      </c>
      <c r="AA9" s="48">
        <v>9</v>
      </c>
      <c r="AB9" s="10">
        <v>15</v>
      </c>
      <c r="AC9" s="19">
        <f t="shared" si="6"/>
        <v>6</v>
      </c>
      <c r="AD9" s="7"/>
      <c r="AE9" s="7"/>
    </row>
    <row r="10" spans="1:31" ht="63.75" customHeight="1" x14ac:dyDescent="0.25">
      <c r="A10" s="50" t="s">
        <v>19</v>
      </c>
      <c r="B10" s="61">
        <f t="shared" ref="B10:B22" si="10">100/D10*C10</f>
        <v>57.142857142857146</v>
      </c>
      <c r="C10" s="44">
        <f t="shared" si="0"/>
        <v>20</v>
      </c>
      <c r="D10" s="8">
        <f t="shared" si="1"/>
        <v>35</v>
      </c>
      <c r="E10" s="29">
        <f t="shared" si="2"/>
        <v>15</v>
      </c>
      <c r="F10" s="64"/>
      <c r="G10" s="45">
        <v>17</v>
      </c>
      <c r="H10" s="46">
        <v>18</v>
      </c>
      <c r="I10" s="53">
        <f t="shared" si="3"/>
        <v>1</v>
      </c>
      <c r="J10" s="66"/>
      <c r="K10" s="45">
        <v>0</v>
      </c>
      <c r="L10" s="46">
        <v>0</v>
      </c>
      <c r="M10" s="24">
        <f t="shared" ref="M10" si="11">L10-K10</f>
        <v>0</v>
      </c>
      <c r="N10" s="66">
        <f t="shared" ref="N10:N22" si="12">100/P10*O10</f>
        <v>17.647058823529413</v>
      </c>
      <c r="O10" s="45">
        <v>3</v>
      </c>
      <c r="P10" s="9">
        <v>17</v>
      </c>
      <c r="Q10" s="24">
        <f t="shared" ref="Q10" si="13">P10-O10</f>
        <v>14</v>
      </c>
      <c r="R10" s="68"/>
      <c r="S10" s="47">
        <v>0</v>
      </c>
      <c r="T10" s="9">
        <v>0</v>
      </c>
      <c r="U10" s="19">
        <f t="shared" ref="U10:U20" si="14">T10-S10</f>
        <v>0</v>
      </c>
      <c r="V10" s="68"/>
      <c r="W10" s="48">
        <v>0</v>
      </c>
      <c r="X10" s="10">
        <v>0</v>
      </c>
      <c r="Y10" s="19">
        <f t="shared" si="5"/>
        <v>0</v>
      </c>
      <c r="Z10" s="55"/>
      <c r="AA10" s="48">
        <v>0</v>
      </c>
      <c r="AB10" s="10">
        <v>0</v>
      </c>
      <c r="AC10" s="19">
        <f t="shared" si="6"/>
        <v>0</v>
      </c>
      <c r="AD10" s="7"/>
      <c r="AE10" s="7"/>
    </row>
    <row r="11" spans="1:31" ht="52.5" customHeight="1" x14ac:dyDescent="0.25">
      <c r="A11" s="50" t="s">
        <v>20</v>
      </c>
      <c r="B11" s="61">
        <f t="shared" si="10"/>
        <v>82.352941176470594</v>
      </c>
      <c r="C11" s="44">
        <f t="shared" si="0"/>
        <v>28</v>
      </c>
      <c r="D11" s="8">
        <f t="shared" si="1"/>
        <v>34</v>
      </c>
      <c r="E11" s="29">
        <f t="shared" si="2"/>
        <v>6</v>
      </c>
      <c r="F11" s="64"/>
      <c r="G11" s="45">
        <v>0</v>
      </c>
      <c r="H11" s="46">
        <v>0</v>
      </c>
      <c r="I11" s="53">
        <f t="shared" si="3"/>
        <v>0</v>
      </c>
      <c r="J11" s="66">
        <f t="shared" ref="J11:J22" si="15">100/L11*K11</f>
        <v>100</v>
      </c>
      <c r="K11" s="45">
        <v>17</v>
      </c>
      <c r="L11" s="46">
        <v>17</v>
      </c>
      <c r="M11" s="24">
        <f>L11-K11</f>
        <v>0</v>
      </c>
      <c r="N11" s="66"/>
      <c r="O11" s="45">
        <v>0</v>
      </c>
      <c r="P11" s="9">
        <v>0</v>
      </c>
      <c r="Q11" s="24">
        <f>P11-O11</f>
        <v>0</v>
      </c>
      <c r="R11" s="68">
        <f t="shared" si="7"/>
        <v>64.705882352941188</v>
      </c>
      <c r="S11" s="47">
        <v>11</v>
      </c>
      <c r="T11" s="9">
        <v>17</v>
      </c>
      <c r="U11" s="19">
        <f t="shared" si="14"/>
        <v>6</v>
      </c>
      <c r="V11" s="68"/>
      <c r="W11" s="48">
        <v>0</v>
      </c>
      <c r="X11" s="10">
        <v>0</v>
      </c>
      <c r="Y11" s="19">
        <f t="shared" si="5"/>
        <v>0</v>
      </c>
      <c r="Z11" s="55"/>
      <c r="AA11" s="48">
        <v>0</v>
      </c>
      <c r="AB11" s="10">
        <v>0</v>
      </c>
      <c r="AC11" s="19">
        <f>AB11-AA11</f>
        <v>0</v>
      </c>
      <c r="AD11" s="7"/>
      <c r="AE11" s="7"/>
    </row>
    <row r="12" spans="1:31" ht="52.5" customHeight="1" x14ac:dyDescent="0.25">
      <c r="A12" s="50" t="s">
        <v>28</v>
      </c>
      <c r="B12" s="61">
        <f t="shared" si="10"/>
        <v>96.875</v>
      </c>
      <c r="C12" s="44">
        <f t="shared" si="0"/>
        <v>31</v>
      </c>
      <c r="D12" s="8">
        <f t="shared" si="1"/>
        <v>32</v>
      </c>
      <c r="E12" s="29">
        <f t="shared" si="2"/>
        <v>1</v>
      </c>
      <c r="F12" s="64">
        <f t="shared" ref="F12:F22" si="16">100/H12*G12</f>
        <v>93.333333333333343</v>
      </c>
      <c r="G12" s="45">
        <v>14</v>
      </c>
      <c r="H12" s="46">
        <v>15</v>
      </c>
      <c r="I12" s="53">
        <f t="shared" si="3"/>
        <v>1</v>
      </c>
      <c r="J12" s="66">
        <f t="shared" si="15"/>
        <v>100</v>
      </c>
      <c r="K12" s="45">
        <v>17</v>
      </c>
      <c r="L12" s="46">
        <v>17</v>
      </c>
      <c r="M12" s="24">
        <f>L12-K12</f>
        <v>0</v>
      </c>
      <c r="N12" s="66"/>
      <c r="O12" s="45">
        <v>0</v>
      </c>
      <c r="P12" s="9">
        <v>0</v>
      </c>
      <c r="Q12" s="24">
        <f>P12-O12</f>
        <v>0</v>
      </c>
      <c r="R12" s="68"/>
      <c r="S12" s="47">
        <v>0</v>
      </c>
      <c r="T12" s="9">
        <v>0</v>
      </c>
      <c r="U12" s="19">
        <f t="shared" si="14"/>
        <v>0</v>
      </c>
      <c r="V12" s="68"/>
      <c r="W12" s="48">
        <v>0</v>
      </c>
      <c r="X12" s="10">
        <v>0</v>
      </c>
      <c r="Y12" s="19">
        <f t="shared" si="5"/>
        <v>0</v>
      </c>
      <c r="Z12" s="55"/>
      <c r="AA12" s="48">
        <v>0</v>
      </c>
      <c r="AB12" s="10">
        <v>0</v>
      </c>
      <c r="AC12" s="19">
        <f>AB12-AA12</f>
        <v>0</v>
      </c>
      <c r="AD12" s="7"/>
      <c r="AE12" s="7"/>
    </row>
    <row r="13" spans="1:31" ht="50.25" customHeight="1" x14ac:dyDescent="0.25">
      <c r="A13" s="50" t="s">
        <v>11</v>
      </c>
      <c r="B13" s="61">
        <f t="shared" si="10"/>
        <v>76.470588235294116</v>
      </c>
      <c r="C13" s="44">
        <f t="shared" si="0"/>
        <v>26</v>
      </c>
      <c r="D13" s="8">
        <f t="shared" si="1"/>
        <v>34</v>
      </c>
      <c r="E13" s="29">
        <f t="shared" si="2"/>
        <v>8</v>
      </c>
      <c r="F13" s="64">
        <f t="shared" si="16"/>
        <v>100</v>
      </c>
      <c r="G13" s="45">
        <v>8</v>
      </c>
      <c r="H13" s="46">
        <v>8</v>
      </c>
      <c r="I13" s="53">
        <f t="shared" si="3"/>
        <v>0</v>
      </c>
      <c r="J13" s="66">
        <f t="shared" si="15"/>
        <v>62.5</v>
      </c>
      <c r="K13" s="45">
        <v>5</v>
      </c>
      <c r="L13" s="46">
        <v>8</v>
      </c>
      <c r="M13" s="24">
        <f>L13-K13</f>
        <v>3</v>
      </c>
      <c r="N13" s="66">
        <f t="shared" si="12"/>
        <v>100</v>
      </c>
      <c r="O13" s="45">
        <v>9</v>
      </c>
      <c r="P13" s="9">
        <v>9</v>
      </c>
      <c r="Q13" s="24">
        <f>P13-O13</f>
        <v>0</v>
      </c>
      <c r="R13" s="68">
        <f t="shared" si="7"/>
        <v>44.444444444444443</v>
      </c>
      <c r="S13" s="47">
        <v>4</v>
      </c>
      <c r="T13" s="9">
        <v>9</v>
      </c>
      <c r="U13" s="19">
        <f t="shared" si="14"/>
        <v>5</v>
      </c>
      <c r="V13" s="68"/>
      <c r="W13" s="48">
        <v>0</v>
      </c>
      <c r="X13" s="10">
        <v>0</v>
      </c>
      <c r="Y13" s="19">
        <f t="shared" si="5"/>
        <v>0</v>
      </c>
      <c r="Z13" s="55"/>
      <c r="AA13" s="48">
        <v>0</v>
      </c>
      <c r="AB13" s="10">
        <v>0</v>
      </c>
      <c r="AC13" s="19">
        <f>AB13-AA13</f>
        <v>0</v>
      </c>
      <c r="AD13" s="7"/>
      <c r="AE13" s="7"/>
    </row>
    <row r="14" spans="1:31" ht="33" customHeight="1" x14ac:dyDescent="0.25">
      <c r="A14" s="50" t="s">
        <v>10</v>
      </c>
      <c r="B14" s="61">
        <f t="shared" si="10"/>
        <v>64.285714285714292</v>
      </c>
      <c r="C14" s="44">
        <f t="shared" si="0"/>
        <v>27</v>
      </c>
      <c r="D14" s="8">
        <f t="shared" si="1"/>
        <v>42</v>
      </c>
      <c r="E14" s="29">
        <f t="shared" si="2"/>
        <v>15</v>
      </c>
      <c r="F14" s="64">
        <f t="shared" si="16"/>
        <v>100</v>
      </c>
      <c r="G14" s="45">
        <v>12</v>
      </c>
      <c r="H14" s="46">
        <v>12</v>
      </c>
      <c r="I14" s="53">
        <f t="shared" si="3"/>
        <v>0</v>
      </c>
      <c r="J14" s="66">
        <f t="shared" si="15"/>
        <v>50</v>
      </c>
      <c r="K14" s="45">
        <v>6</v>
      </c>
      <c r="L14" s="46">
        <v>12</v>
      </c>
      <c r="M14" s="53">
        <f t="shared" ref="M14:M21" si="17">L14-K14</f>
        <v>6</v>
      </c>
      <c r="N14" s="66">
        <f t="shared" si="12"/>
        <v>30</v>
      </c>
      <c r="O14" s="45">
        <v>3</v>
      </c>
      <c r="P14" s="46">
        <v>10</v>
      </c>
      <c r="Q14" s="24">
        <f t="shared" ref="Q14:Q20" si="18">P14-O14</f>
        <v>7</v>
      </c>
      <c r="R14" s="68">
        <f t="shared" si="7"/>
        <v>75</v>
      </c>
      <c r="S14" s="45">
        <v>6</v>
      </c>
      <c r="T14" s="9">
        <v>8</v>
      </c>
      <c r="U14" s="24">
        <f t="shared" si="14"/>
        <v>2</v>
      </c>
      <c r="V14" s="68"/>
      <c r="W14" s="49">
        <v>0</v>
      </c>
      <c r="X14" s="10">
        <v>0</v>
      </c>
      <c r="Y14" s="19">
        <f t="shared" si="5"/>
        <v>0</v>
      </c>
      <c r="Z14" s="55"/>
      <c r="AA14" s="49">
        <v>0</v>
      </c>
      <c r="AB14" s="10">
        <v>0</v>
      </c>
      <c r="AC14" s="19">
        <f t="shared" ref="AC14:AC20" si="19">AB14-AA14</f>
        <v>0</v>
      </c>
      <c r="AD14" s="7"/>
      <c r="AE14" s="7"/>
    </row>
    <row r="15" spans="1:31" ht="60" x14ac:dyDescent="0.25">
      <c r="A15" s="50" t="s">
        <v>22</v>
      </c>
      <c r="B15" s="61">
        <f t="shared" si="10"/>
        <v>76.595744680851055</v>
      </c>
      <c r="C15" s="44">
        <f t="shared" si="0"/>
        <v>36</v>
      </c>
      <c r="D15" s="8">
        <f t="shared" si="1"/>
        <v>47</v>
      </c>
      <c r="E15" s="29">
        <f t="shared" si="2"/>
        <v>11</v>
      </c>
      <c r="F15" s="64">
        <f t="shared" si="16"/>
        <v>100</v>
      </c>
      <c r="G15" s="45">
        <v>15</v>
      </c>
      <c r="H15" s="46">
        <v>15</v>
      </c>
      <c r="I15" s="53">
        <f t="shared" si="3"/>
        <v>0</v>
      </c>
      <c r="J15" s="66"/>
      <c r="K15" s="45">
        <v>0</v>
      </c>
      <c r="L15" s="46">
        <v>0</v>
      </c>
      <c r="M15" s="24">
        <f t="shared" si="17"/>
        <v>0</v>
      </c>
      <c r="N15" s="66">
        <f t="shared" si="12"/>
        <v>35.294117647058826</v>
      </c>
      <c r="O15" s="45">
        <v>6</v>
      </c>
      <c r="P15" s="9">
        <v>17</v>
      </c>
      <c r="Q15" s="24">
        <f t="shared" si="18"/>
        <v>11</v>
      </c>
      <c r="R15" s="68">
        <f t="shared" si="7"/>
        <v>100</v>
      </c>
      <c r="S15" s="47">
        <v>15</v>
      </c>
      <c r="T15" s="9">
        <v>15</v>
      </c>
      <c r="U15" s="19">
        <f t="shared" si="14"/>
        <v>0</v>
      </c>
      <c r="V15" s="68"/>
      <c r="W15" s="48">
        <v>0</v>
      </c>
      <c r="X15" s="10">
        <v>0</v>
      </c>
      <c r="Y15" s="19">
        <f t="shared" si="5"/>
        <v>0</v>
      </c>
      <c r="Z15" s="55"/>
      <c r="AA15" s="48">
        <v>0</v>
      </c>
      <c r="AB15" s="10">
        <v>0</v>
      </c>
      <c r="AC15" s="19">
        <f t="shared" si="19"/>
        <v>0</v>
      </c>
      <c r="AD15" s="7"/>
      <c r="AE15" s="7"/>
    </row>
    <row r="16" spans="1:31" ht="33" customHeight="1" x14ac:dyDescent="0.25">
      <c r="A16" s="50" t="s">
        <v>16</v>
      </c>
      <c r="B16" s="61">
        <f t="shared" si="10"/>
        <v>81.25</v>
      </c>
      <c r="C16" s="44">
        <f t="shared" si="0"/>
        <v>13</v>
      </c>
      <c r="D16" s="8">
        <f t="shared" si="1"/>
        <v>16</v>
      </c>
      <c r="E16" s="29">
        <f t="shared" si="2"/>
        <v>3</v>
      </c>
      <c r="F16" s="64"/>
      <c r="G16" s="45">
        <v>0</v>
      </c>
      <c r="H16" s="46">
        <v>0</v>
      </c>
      <c r="I16" s="53">
        <f t="shared" si="3"/>
        <v>0</v>
      </c>
      <c r="J16" s="66"/>
      <c r="K16" s="45">
        <v>0</v>
      </c>
      <c r="L16" s="46">
        <v>0</v>
      </c>
      <c r="M16" s="24">
        <f t="shared" si="17"/>
        <v>0</v>
      </c>
      <c r="N16" s="66"/>
      <c r="O16" s="45">
        <v>0</v>
      </c>
      <c r="P16" s="46">
        <v>0</v>
      </c>
      <c r="Q16" s="24">
        <f t="shared" si="18"/>
        <v>0</v>
      </c>
      <c r="R16" s="68">
        <f t="shared" si="7"/>
        <v>81.25</v>
      </c>
      <c r="S16" s="45">
        <v>13</v>
      </c>
      <c r="T16" s="9">
        <v>16</v>
      </c>
      <c r="U16" s="24">
        <f t="shared" si="14"/>
        <v>3</v>
      </c>
      <c r="V16" s="68"/>
      <c r="W16" s="48">
        <v>0</v>
      </c>
      <c r="X16" s="10">
        <v>0</v>
      </c>
      <c r="Y16" s="19">
        <f t="shared" si="5"/>
        <v>0</v>
      </c>
      <c r="Z16" s="55"/>
      <c r="AA16" s="48">
        <v>0</v>
      </c>
      <c r="AB16" s="10">
        <v>0</v>
      </c>
      <c r="AC16" s="19">
        <f t="shared" si="19"/>
        <v>0</v>
      </c>
      <c r="AD16" s="7"/>
      <c r="AE16" s="7"/>
    </row>
    <row r="17" spans="1:31" ht="45" customHeight="1" x14ac:dyDescent="0.25">
      <c r="A17" s="50" t="s">
        <v>24</v>
      </c>
      <c r="B17" s="61">
        <f t="shared" si="10"/>
        <v>72.72727272727272</v>
      </c>
      <c r="C17" s="44">
        <f t="shared" si="0"/>
        <v>40</v>
      </c>
      <c r="D17" s="8">
        <f t="shared" si="1"/>
        <v>55</v>
      </c>
      <c r="E17" s="29">
        <f t="shared" si="2"/>
        <v>15</v>
      </c>
      <c r="F17" s="64">
        <f t="shared" si="16"/>
        <v>100</v>
      </c>
      <c r="G17" s="45">
        <v>18</v>
      </c>
      <c r="H17" s="46">
        <v>18</v>
      </c>
      <c r="I17" s="53">
        <f t="shared" si="3"/>
        <v>0</v>
      </c>
      <c r="J17" s="66">
        <f t="shared" si="15"/>
        <v>68.421052631578959</v>
      </c>
      <c r="K17" s="45">
        <v>13</v>
      </c>
      <c r="L17" s="46">
        <v>19</v>
      </c>
      <c r="M17" s="24">
        <f t="shared" si="17"/>
        <v>6</v>
      </c>
      <c r="N17" s="66">
        <f t="shared" si="12"/>
        <v>50</v>
      </c>
      <c r="O17" s="45">
        <v>9</v>
      </c>
      <c r="P17" s="9">
        <v>18</v>
      </c>
      <c r="Q17" s="24">
        <f t="shared" si="18"/>
        <v>9</v>
      </c>
      <c r="R17" s="68"/>
      <c r="S17" s="47">
        <v>0</v>
      </c>
      <c r="T17" s="9">
        <v>0</v>
      </c>
      <c r="U17" s="19">
        <f t="shared" si="14"/>
        <v>0</v>
      </c>
      <c r="V17" s="68"/>
      <c r="W17" s="48">
        <v>0</v>
      </c>
      <c r="X17" s="10">
        <v>0</v>
      </c>
      <c r="Y17" s="19">
        <f t="shared" si="5"/>
        <v>0</v>
      </c>
      <c r="Z17" s="55"/>
      <c r="AA17" s="48">
        <v>0</v>
      </c>
      <c r="AB17" s="10">
        <v>0</v>
      </c>
      <c r="AC17" s="19">
        <f t="shared" si="19"/>
        <v>0</v>
      </c>
      <c r="AD17" s="7"/>
      <c r="AE17" s="7"/>
    </row>
    <row r="18" spans="1:31" ht="59.25" customHeight="1" x14ac:dyDescent="0.25">
      <c r="A18" s="50" t="s">
        <v>29</v>
      </c>
      <c r="B18" s="61">
        <f t="shared" si="10"/>
        <v>66.666666666666671</v>
      </c>
      <c r="C18" s="44">
        <f t="shared" si="0"/>
        <v>10</v>
      </c>
      <c r="D18" s="8">
        <f t="shared" si="1"/>
        <v>15</v>
      </c>
      <c r="E18" s="29">
        <f t="shared" si="2"/>
        <v>5</v>
      </c>
      <c r="F18" s="64"/>
      <c r="G18" s="45">
        <v>0</v>
      </c>
      <c r="H18" s="46">
        <v>0</v>
      </c>
      <c r="I18" s="53">
        <f t="shared" si="3"/>
        <v>0</v>
      </c>
      <c r="J18" s="66">
        <f t="shared" si="15"/>
        <v>66.666666666666671</v>
      </c>
      <c r="K18" s="45">
        <v>10</v>
      </c>
      <c r="L18" s="46">
        <v>15</v>
      </c>
      <c r="M18" s="24">
        <f t="shared" si="17"/>
        <v>5</v>
      </c>
      <c r="N18" s="66"/>
      <c r="O18" s="45">
        <v>0</v>
      </c>
      <c r="P18" s="9">
        <v>0</v>
      </c>
      <c r="Q18" s="24">
        <f t="shared" si="18"/>
        <v>0</v>
      </c>
      <c r="R18" s="68"/>
      <c r="S18" s="47">
        <v>0</v>
      </c>
      <c r="T18" s="9">
        <v>0</v>
      </c>
      <c r="U18" s="19">
        <f t="shared" si="14"/>
        <v>0</v>
      </c>
      <c r="V18" s="68"/>
      <c r="W18" s="48">
        <v>0</v>
      </c>
      <c r="X18" s="10">
        <v>0</v>
      </c>
      <c r="Y18" s="19">
        <f t="shared" si="5"/>
        <v>0</v>
      </c>
      <c r="Z18" s="55"/>
      <c r="AA18" s="48">
        <v>0</v>
      </c>
      <c r="AB18" s="10">
        <v>0</v>
      </c>
      <c r="AC18" s="19">
        <f t="shared" si="19"/>
        <v>0</v>
      </c>
      <c r="AD18" s="7"/>
      <c r="AE18" s="7"/>
    </row>
    <row r="19" spans="1:31" ht="62.25" customHeight="1" x14ac:dyDescent="0.25">
      <c r="A19" s="50" t="s">
        <v>14</v>
      </c>
      <c r="B19" s="61">
        <f t="shared" si="10"/>
        <v>60.294117647058826</v>
      </c>
      <c r="C19" s="44">
        <f t="shared" si="0"/>
        <v>41</v>
      </c>
      <c r="D19" s="8">
        <f>H19+L19+T19+P19+X19+AB19</f>
        <v>68</v>
      </c>
      <c r="E19" s="29">
        <f t="shared" si="2"/>
        <v>27</v>
      </c>
      <c r="F19" s="64">
        <f t="shared" si="16"/>
        <v>87.5</v>
      </c>
      <c r="G19" s="45">
        <v>14</v>
      </c>
      <c r="H19" s="46">
        <v>16</v>
      </c>
      <c r="I19" s="54">
        <f>H19-G19</f>
        <v>2</v>
      </c>
      <c r="J19" s="66">
        <f t="shared" si="15"/>
        <v>66.666666666666657</v>
      </c>
      <c r="K19" s="45">
        <v>12</v>
      </c>
      <c r="L19" s="46">
        <v>18</v>
      </c>
      <c r="M19" s="53">
        <f t="shared" si="17"/>
        <v>6</v>
      </c>
      <c r="N19" s="66">
        <f t="shared" si="12"/>
        <v>44.444444444444443</v>
      </c>
      <c r="O19" s="45">
        <v>8</v>
      </c>
      <c r="P19" s="46">
        <v>18</v>
      </c>
      <c r="Q19" s="24">
        <f t="shared" si="18"/>
        <v>10</v>
      </c>
      <c r="R19" s="68">
        <f t="shared" si="7"/>
        <v>43.75</v>
      </c>
      <c r="S19" s="45">
        <v>7</v>
      </c>
      <c r="T19" s="9">
        <v>16</v>
      </c>
      <c r="U19" s="24">
        <f t="shared" si="14"/>
        <v>9</v>
      </c>
      <c r="V19" s="68"/>
      <c r="W19" s="48">
        <v>0</v>
      </c>
      <c r="X19" s="10">
        <v>0</v>
      </c>
      <c r="Y19" s="19">
        <f t="shared" si="5"/>
        <v>0</v>
      </c>
      <c r="Z19" s="55"/>
      <c r="AA19" s="48">
        <v>0</v>
      </c>
      <c r="AB19" s="10">
        <v>0</v>
      </c>
      <c r="AC19" s="19">
        <f t="shared" si="19"/>
        <v>0</v>
      </c>
      <c r="AD19" s="7"/>
      <c r="AE19" s="7"/>
    </row>
    <row r="20" spans="1:31" ht="62.25" customHeight="1" x14ac:dyDescent="0.25">
      <c r="A20" s="50" t="s">
        <v>26</v>
      </c>
      <c r="B20" s="61">
        <f t="shared" si="10"/>
        <v>89.795918367346943</v>
      </c>
      <c r="C20" s="44">
        <f t="shared" si="0"/>
        <v>44</v>
      </c>
      <c r="D20" s="8">
        <f>H20+L20+T20+P20+X20+AB20</f>
        <v>49</v>
      </c>
      <c r="E20" s="29">
        <f t="shared" si="2"/>
        <v>5</v>
      </c>
      <c r="F20" s="64">
        <f t="shared" si="16"/>
        <v>105.88235294117648</v>
      </c>
      <c r="G20" s="45">
        <v>18</v>
      </c>
      <c r="H20" s="46">
        <v>17</v>
      </c>
      <c r="I20" s="53">
        <f t="shared" si="3"/>
        <v>-1</v>
      </c>
      <c r="J20" s="66">
        <f t="shared" si="15"/>
        <v>93.333333333333343</v>
      </c>
      <c r="K20" s="45">
        <v>14</v>
      </c>
      <c r="L20" s="46">
        <v>15</v>
      </c>
      <c r="M20" s="24">
        <f t="shared" si="17"/>
        <v>1</v>
      </c>
      <c r="N20" s="66">
        <f t="shared" si="12"/>
        <v>70.588235294117652</v>
      </c>
      <c r="O20" s="45">
        <v>12</v>
      </c>
      <c r="P20" s="9">
        <v>17</v>
      </c>
      <c r="Q20" s="24">
        <f t="shared" si="18"/>
        <v>5</v>
      </c>
      <c r="R20" s="68"/>
      <c r="S20" s="47">
        <v>0</v>
      </c>
      <c r="T20" s="9">
        <v>0</v>
      </c>
      <c r="U20" s="19">
        <f t="shared" si="14"/>
        <v>0</v>
      </c>
      <c r="V20" s="68"/>
      <c r="W20" s="48">
        <v>0</v>
      </c>
      <c r="X20" s="10">
        <v>0</v>
      </c>
      <c r="Y20" s="19">
        <f t="shared" si="5"/>
        <v>0</v>
      </c>
      <c r="Z20" s="55"/>
      <c r="AA20" s="48">
        <v>0</v>
      </c>
      <c r="AB20" s="10">
        <v>0</v>
      </c>
      <c r="AC20" s="19">
        <f t="shared" si="19"/>
        <v>0</v>
      </c>
      <c r="AD20" s="7"/>
      <c r="AE20" s="7"/>
    </row>
    <row r="21" spans="1:31" ht="47.25" customHeight="1" x14ac:dyDescent="0.25">
      <c r="A21" s="50" t="s">
        <v>12</v>
      </c>
      <c r="B21" s="61">
        <f t="shared" si="10"/>
        <v>60</v>
      </c>
      <c r="C21" s="44">
        <f t="shared" si="0"/>
        <v>42</v>
      </c>
      <c r="D21" s="8">
        <f t="shared" si="1"/>
        <v>70</v>
      </c>
      <c r="E21" s="29">
        <f t="shared" si="2"/>
        <v>28</v>
      </c>
      <c r="F21" s="64">
        <f t="shared" si="16"/>
        <v>94.444444444444443</v>
      </c>
      <c r="G21" s="45">
        <v>17</v>
      </c>
      <c r="H21" s="46">
        <v>18</v>
      </c>
      <c r="I21" s="53">
        <f t="shared" si="3"/>
        <v>1</v>
      </c>
      <c r="J21" s="66">
        <f t="shared" si="15"/>
        <v>55.555555555555557</v>
      </c>
      <c r="K21" s="45">
        <v>10</v>
      </c>
      <c r="L21" s="46">
        <v>18</v>
      </c>
      <c r="M21" s="53">
        <f t="shared" si="17"/>
        <v>8</v>
      </c>
      <c r="N21" s="66">
        <f t="shared" si="12"/>
        <v>38.888888888888886</v>
      </c>
      <c r="O21" s="45">
        <v>7</v>
      </c>
      <c r="P21" s="46">
        <v>18</v>
      </c>
      <c r="Q21" s="24">
        <f>P21-O21</f>
        <v>11</v>
      </c>
      <c r="R21" s="68">
        <f t="shared" si="7"/>
        <v>50</v>
      </c>
      <c r="S21" s="45">
        <v>8</v>
      </c>
      <c r="T21" s="9">
        <v>16</v>
      </c>
      <c r="U21" s="24">
        <f>T21-S21</f>
        <v>8</v>
      </c>
      <c r="V21" s="68"/>
      <c r="W21" s="48">
        <v>0</v>
      </c>
      <c r="X21" s="10">
        <v>0</v>
      </c>
      <c r="Y21" s="19">
        <f t="shared" si="5"/>
        <v>0</v>
      </c>
      <c r="Z21" s="55"/>
      <c r="AA21" s="48">
        <v>0</v>
      </c>
      <c r="AB21" s="10">
        <v>0</v>
      </c>
      <c r="AC21" s="19">
        <f>AB21-AA21</f>
        <v>0</v>
      </c>
      <c r="AD21" s="7"/>
      <c r="AE21" s="7"/>
    </row>
    <row r="22" spans="1:31" s="5" customFormat="1" ht="15" customHeight="1" thickBot="1" x14ac:dyDescent="0.3">
      <c r="A22" s="51"/>
      <c r="B22" s="62">
        <f t="shared" si="10"/>
        <v>66.621067031463753</v>
      </c>
      <c r="C22" s="52">
        <f t="shared" ref="C22:AC22" si="20">SUM(C8:C21)</f>
        <v>487</v>
      </c>
      <c r="D22" s="21">
        <f t="shared" si="20"/>
        <v>731</v>
      </c>
      <c r="E22" s="22">
        <f t="shared" si="20"/>
        <v>244</v>
      </c>
      <c r="F22" s="65">
        <f t="shared" si="16"/>
        <v>94.767441860465127</v>
      </c>
      <c r="G22" s="21">
        <f t="shared" si="20"/>
        <v>163</v>
      </c>
      <c r="H22" s="21">
        <f t="shared" si="20"/>
        <v>172</v>
      </c>
      <c r="I22" s="22">
        <f t="shared" si="20"/>
        <v>9</v>
      </c>
      <c r="J22" s="67">
        <f t="shared" si="15"/>
        <v>69.662921348314612</v>
      </c>
      <c r="K22" s="21">
        <f t="shared" si="20"/>
        <v>124</v>
      </c>
      <c r="L22" s="21">
        <f t="shared" si="20"/>
        <v>178</v>
      </c>
      <c r="M22" s="22">
        <f t="shared" si="20"/>
        <v>54</v>
      </c>
      <c r="N22" s="67">
        <f t="shared" si="12"/>
        <v>43.292682926829265</v>
      </c>
      <c r="O22" s="21">
        <f t="shared" si="20"/>
        <v>71</v>
      </c>
      <c r="P22" s="21">
        <f t="shared" si="20"/>
        <v>164</v>
      </c>
      <c r="Q22" s="22">
        <f t="shared" si="20"/>
        <v>93</v>
      </c>
      <c r="R22" s="69">
        <f t="shared" si="7"/>
        <v>58.394160583941606</v>
      </c>
      <c r="S22" s="21">
        <f t="shared" si="20"/>
        <v>80</v>
      </c>
      <c r="T22" s="21">
        <f t="shared" si="20"/>
        <v>137</v>
      </c>
      <c r="U22" s="22">
        <f t="shared" si="20"/>
        <v>57</v>
      </c>
      <c r="V22" s="69">
        <f t="shared" si="8"/>
        <v>57.5</v>
      </c>
      <c r="W22" s="21">
        <f t="shared" si="20"/>
        <v>23</v>
      </c>
      <c r="X22" s="21">
        <f t="shared" si="20"/>
        <v>40</v>
      </c>
      <c r="Y22" s="22">
        <f t="shared" si="20"/>
        <v>17</v>
      </c>
      <c r="Z22" s="56">
        <f t="shared" si="9"/>
        <v>65</v>
      </c>
      <c r="AA22" s="21">
        <f t="shared" si="20"/>
        <v>26</v>
      </c>
      <c r="AB22" s="21">
        <f t="shared" si="20"/>
        <v>40</v>
      </c>
      <c r="AC22" s="22">
        <f t="shared" si="20"/>
        <v>14</v>
      </c>
    </row>
    <row r="35" spans="1:29" ht="15.75" thickBot="1" x14ac:dyDescent="0.3"/>
    <row r="36" spans="1:29" ht="15.75" thickBot="1" x14ac:dyDescent="0.3">
      <c r="A36" s="71" t="s">
        <v>34</v>
      </c>
      <c r="B36" s="1">
        <f>100/D36*C36</f>
        <v>66.621067031463753</v>
      </c>
      <c r="C36" s="1">
        <f>SUBTOTAL(9,C8:C21)</f>
        <v>487</v>
      </c>
      <c r="D36" s="1">
        <f t="shared" ref="D36:AC36" si="21">SUBTOTAL(9,D8:D21)</f>
        <v>731</v>
      </c>
      <c r="E36" s="1">
        <f t="shared" si="21"/>
        <v>244</v>
      </c>
      <c r="F36" s="1">
        <f>100/H36*G36</f>
        <v>94.767441860465127</v>
      </c>
      <c r="G36" s="1">
        <f t="shared" si="21"/>
        <v>163</v>
      </c>
      <c r="H36" s="1">
        <f t="shared" si="21"/>
        <v>172</v>
      </c>
      <c r="I36" s="1">
        <f t="shared" si="21"/>
        <v>9</v>
      </c>
      <c r="J36" s="1">
        <f>100/L36*K36</f>
        <v>69.662921348314612</v>
      </c>
      <c r="K36" s="1">
        <f t="shared" si="21"/>
        <v>124</v>
      </c>
      <c r="L36" s="1">
        <f t="shared" si="21"/>
        <v>178</v>
      </c>
      <c r="M36" s="1">
        <f t="shared" si="21"/>
        <v>54</v>
      </c>
      <c r="N36" s="1">
        <f>100/P36*O36</f>
        <v>43.292682926829265</v>
      </c>
      <c r="O36" s="1">
        <f t="shared" si="21"/>
        <v>71</v>
      </c>
      <c r="P36" s="1">
        <f t="shared" si="21"/>
        <v>164</v>
      </c>
      <c r="Q36" s="1">
        <f t="shared" si="21"/>
        <v>93</v>
      </c>
      <c r="R36" s="1">
        <f>100/T36*S36</f>
        <v>58.394160583941606</v>
      </c>
      <c r="S36" s="1">
        <f t="shared" si="21"/>
        <v>80</v>
      </c>
      <c r="T36" s="1">
        <f t="shared" si="21"/>
        <v>137</v>
      </c>
      <c r="U36" s="1">
        <f t="shared" si="21"/>
        <v>57</v>
      </c>
      <c r="V36" s="1">
        <f>100/X36*W36</f>
        <v>57.5</v>
      </c>
      <c r="W36" s="1">
        <f t="shared" si="21"/>
        <v>23</v>
      </c>
      <c r="X36" s="1">
        <f t="shared" si="21"/>
        <v>40</v>
      </c>
      <c r="Y36" s="1">
        <f t="shared" si="21"/>
        <v>17</v>
      </c>
      <c r="Z36" s="1">
        <f>100/AB36*AA36</f>
        <v>65</v>
      </c>
      <c r="AA36" s="1">
        <f t="shared" si="21"/>
        <v>26</v>
      </c>
      <c r="AB36" s="1">
        <f t="shared" si="21"/>
        <v>40</v>
      </c>
      <c r="AC36" s="1">
        <f t="shared" si="21"/>
        <v>14</v>
      </c>
    </row>
  </sheetData>
  <autoFilter ref="A7:AE22"/>
  <mergeCells count="8">
    <mergeCell ref="V5:Y5"/>
    <mergeCell ref="Z5:AC5"/>
    <mergeCell ref="A5:A6"/>
    <mergeCell ref="B5:E5"/>
    <mergeCell ref="F5:I5"/>
    <mergeCell ref="J5:M5"/>
    <mergeCell ref="N5:Q5"/>
    <mergeCell ref="R5:U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23.12.2021 г.</vt:lpstr>
      <vt:lpstr>сохранность контингента</vt:lpstr>
      <vt:lpstr>'23.12.2021 г.'!Заголовки_для_печати</vt:lpstr>
      <vt:lpstr>'сохранность контингента'!Заголовки_для_печати</vt:lpstr>
      <vt:lpstr>'23.12.2021 г.'!Область_печати</vt:lpstr>
      <vt:lpstr>'сохранность контингента'!Область_печати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УМО</cp:lastModifiedBy>
  <cp:lastPrinted>2019-08-29T03:41:09Z</cp:lastPrinted>
  <dcterms:created xsi:type="dcterms:W3CDTF">2015-02-10T02:54:26Z</dcterms:created>
  <dcterms:modified xsi:type="dcterms:W3CDTF">2021-12-23T06:25:49Z</dcterms:modified>
</cp:coreProperties>
</file>